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435" activeTab="0"/>
  </bookViews>
  <sheets>
    <sheet name="ΓΥΝΑΙΚΕΣ" sheetId="1" r:id="rId1"/>
    <sheet name="Väljund" sheetId="2" r:id="rId2"/>
  </sheets>
  <definedNames>
    <definedName name="Prindiala" localSheetId="1">'Väljund'!$A$1:$M$49</definedName>
  </definedNames>
  <calcPr fullCalcOnLoad="1"/>
</workbook>
</file>

<file path=xl/sharedStrings.xml><?xml version="1.0" encoding="utf-8"?>
<sst xmlns="http://schemas.openxmlformats.org/spreadsheetml/2006/main" count="80" uniqueCount="73">
  <si>
    <t>Nimi</t>
  </si>
  <si>
    <t>Koht</t>
  </si>
  <si>
    <t>Seitsmevõistluse tulemused</t>
  </si>
  <si>
    <t>Kus</t>
  </si>
  <si>
    <t>Kuupäev</t>
  </si>
  <si>
    <t>100mt</t>
  </si>
  <si>
    <t>200m</t>
  </si>
  <si>
    <t>Oda</t>
  </si>
  <si>
    <t>800m</t>
  </si>
  <si>
    <t>Kõ</t>
  </si>
  <si>
    <t>Ku</t>
  </si>
  <si>
    <t>Ka</t>
  </si>
  <si>
    <t>Skoor</t>
  </si>
  <si>
    <t>Võistluste nimetus</t>
  </si>
  <si>
    <t>See leht on automaatajavõtuga tulemuste jaoks!</t>
  </si>
  <si>
    <t>AKONTIO</t>
  </si>
  <si>
    <t>MHKOΣ</t>
  </si>
  <si>
    <t>ΣΦΑΙΡΑ</t>
  </si>
  <si>
    <t>ΥΨΟΣ</t>
  </si>
  <si>
    <t>100ΕΜΠ</t>
  </si>
  <si>
    <t>ΣΥΝΟΛΟ</t>
  </si>
  <si>
    <t>ΘΕΣΗ</t>
  </si>
  <si>
    <t>ΒΑΘΜΟΙ</t>
  </si>
  <si>
    <t>ΣΩΜΑΤΕΙΟ</t>
  </si>
  <si>
    <t>ΔΕΛΤΙΟ</t>
  </si>
  <si>
    <t>ΕΤ.ΓΕΝ</t>
  </si>
  <si>
    <t>Α/Α</t>
  </si>
  <si>
    <t>Νο</t>
  </si>
  <si>
    <t>ΕΠΙΘΕΤΟ   ΟΝΟΜΑ</t>
  </si>
  <si>
    <t>ΤΖΙΚΑΝΟΥΛΑ  ΣΤΥΛΙΑΝΗ</t>
  </si>
  <si>
    <t>Α.Σ.ΤΙΤΑΝ ΣΕΡΒΙΩΝ</t>
  </si>
  <si>
    <t>ΖΑΧΑΡΟΥΔΗ ΜΑΡΙΑ</t>
  </si>
  <si>
    <t>Ο.Κ.Α  ΚΑΒΑΛΑΣ</t>
  </si>
  <si>
    <t>ΣΕΠΚΑ ΕΛΕΝΗ</t>
  </si>
  <si>
    <t>Γ.Ε.ΝΑΟΥΣΑΣ</t>
  </si>
  <si>
    <t>ΣΤΕΦΑΝΗ ΙΩΑΝΝΑ</t>
  </si>
  <si>
    <t>ΥΦΑΝΤΙΔΟΥ ΣΟΦΙΑ</t>
  </si>
  <si>
    <t>ΤΡΙΤΩΝ ΘΕΣΝΙΚΗΣ</t>
  </si>
  <si>
    <t>ΜΑΡΚΟΠΟΥΛΟΥ ΒΑΣΙΛΙΚΗ</t>
  </si>
  <si>
    <t>ΑΕ ΟΛΥΜΠΙΑΔΑ ΠΑΤΡΩΝ</t>
  </si>
  <si>
    <t>ΓΚΕΛΗ ΕΛΕΝΗ</t>
  </si>
  <si>
    <t>ΓΑΣ ΙΕΡΑΠΕΤΡΑΣ</t>
  </si>
  <si>
    <t>ΙΩΑΚΕΙΜΙΔΟΥ ΕΜΜΑΝ</t>
  </si>
  <si>
    <t>ΑΟ ΜΥΚΟΝΟΥ</t>
  </si>
  <si>
    <t>ΤΖΙΜΟΓΙΑΝΝΗ ΟΛΥΜΠΙΑ</t>
  </si>
  <si>
    <t>ΑΠΣ ΦΙΛΙΠΠΟΣ ΒΕΡΟΙΑΣ</t>
  </si>
  <si>
    <t>ΤΣΑΒΑ ΙΩΑΝΝΑ</t>
  </si>
  <si>
    <t>ΓΣ ΚΕΡΑΤΣΙΝΙΟΥ</t>
  </si>
  <si>
    <t>ΒΑΡΒΑΡΑ ΕΥΑΓΓΕΛΙΑ</t>
  </si>
  <si>
    <t>ΓΑΣ ΧΟΛΑΡΓΟΥ</t>
  </si>
  <si>
    <t>ΔΕΤΣΗ ΜΑΡΙΑ</t>
  </si>
  <si>
    <t>ΠΑΝΕΛΛΗΝΙΟΣ ΓΣ</t>
  </si>
  <si>
    <t>ΑΡΜΑΟΥ ΦΡΑΓΚΙΣΚΑ</t>
  </si>
  <si>
    <t>ΓΙΟΡΔΑΜΗ ΜΑΡΙΑ</t>
  </si>
  <si>
    <t>ΑΓΕΣ ΚΑΜΕΙΡΟΣ 2009</t>
  </si>
  <si>
    <t>ΝΤΟΥΚΑ ΑΝΤΟΡΙΝΑ</t>
  </si>
  <si>
    <t>ΦΣΚΑ ΚΟΖΑΝΗΣ</t>
  </si>
  <si>
    <t>2,28,25</t>
  </si>
  <si>
    <t>2,34,72</t>
  </si>
  <si>
    <t>2,21,85</t>
  </si>
  <si>
    <t>2,23,37</t>
  </si>
  <si>
    <t>2,23,23</t>
  </si>
  <si>
    <t>2,29,52</t>
  </si>
  <si>
    <t>2,39,91</t>
  </si>
  <si>
    <t>2,49,04</t>
  </si>
  <si>
    <t>2,35,09</t>
  </si>
  <si>
    <t>2,23,44</t>
  </si>
  <si>
    <t>2,39,55</t>
  </si>
  <si>
    <t>2,30,60</t>
  </si>
  <si>
    <t>2,29,63</t>
  </si>
  <si>
    <t>2,45,92</t>
  </si>
  <si>
    <t>2,31,80</t>
  </si>
  <si>
    <t xml:space="preserve">     ΒΑΘΜΟΛΟΓΙΑ ΕΠΤΑΘΛΟΥ  ΓΥΝΑΙΚΩΝ /     ΣΕΡΡΕΣ  27 - 28  / 5 / 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</si>
</sst>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00.00"/>
    <numFmt numFmtId="184" formatCode="00000"/>
    <numFmt numFmtId="185" formatCode="_-* #,##0.00_-;\-* #,##0.00_-;_-* &quot;-&quot;??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&quot;£&quot;* #,##0_-;\-&quot;£&quot;* #,##0_-;_-&quot;£&quot;* &quot;-&quot;_-;_-@_-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Baskerville Old Face"/>
      <family val="1"/>
    </font>
    <font>
      <sz val="10"/>
      <name val="Baskerville Old Face"/>
      <family val="1"/>
    </font>
    <font>
      <b/>
      <sz val="18"/>
      <name val="Arial Black"/>
      <family val="2"/>
    </font>
    <font>
      <sz val="10"/>
      <name val="Arial Black"/>
      <family val="2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1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/>
    </xf>
    <xf numFmtId="1" fontId="0" fillId="0" borderId="11" xfId="0" applyNumberForma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9" fillId="0" borderId="13" xfId="0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33" borderId="13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0" fillId="34" borderId="0" xfId="33" applyFont="1" applyFill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34" borderId="0" xfId="33" applyFont="1" applyFill="1" applyBorder="1">
      <alignment/>
      <protection/>
    </xf>
    <xf numFmtId="0" fontId="31" fillId="35" borderId="16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vertical="center"/>
    </xf>
    <xf numFmtId="0" fontId="13" fillId="9" borderId="18" xfId="0" applyFont="1" applyFill="1" applyBorder="1" applyAlignment="1">
      <alignment horizontal="left" vertical="center"/>
    </xf>
    <xf numFmtId="0" fontId="13" fillId="9" borderId="18" xfId="0" applyFont="1" applyFill="1" applyBorder="1" applyAlignment="1">
      <alignment horizontal="center" vertical="center"/>
    </xf>
    <xf numFmtId="0" fontId="32" fillId="9" borderId="18" xfId="0" applyFont="1" applyFill="1" applyBorder="1" applyAlignment="1">
      <alignment vertical="center"/>
    </xf>
    <xf numFmtId="0" fontId="33" fillId="35" borderId="19" xfId="0" applyFont="1" applyFill="1" applyBorder="1" applyAlignment="1">
      <alignment horizontal="left" vertical="center"/>
    </xf>
    <xf numFmtId="0" fontId="60" fillId="35" borderId="19" xfId="0" applyFont="1" applyFill="1" applyBorder="1" applyAlignment="1">
      <alignment horizontal="left" vertical="center"/>
    </xf>
    <xf numFmtId="0" fontId="33" fillId="35" borderId="16" xfId="0" applyFont="1" applyFill="1" applyBorder="1" applyAlignment="1">
      <alignment horizontal="left" vertical="center"/>
    </xf>
    <xf numFmtId="0" fontId="60" fillId="35" borderId="16" xfId="0" applyFont="1" applyFill="1" applyBorder="1" applyAlignment="1">
      <alignment horizontal="left" vertical="center"/>
    </xf>
    <xf numFmtId="0" fontId="35" fillId="17" borderId="18" xfId="0" applyFont="1" applyFill="1" applyBorder="1" applyAlignment="1">
      <alignment horizontal="center" vertical="center"/>
    </xf>
    <xf numFmtId="0" fontId="36" fillId="17" borderId="18" xfId="0" applyFont="1" applyFill="1" applyBorder="1" applyAlignment="1">
      <alignment horizontal="center" vertical="center"/>
    </xf>
    <xf numFmtId="0" fontId="37" fillId="17" borderId="18" xfId="0" applyFont="1" applyFill="1" applyBorder="1" applyAlignment="1">
      <alignment horizontal="center" vertical="center"/>
    </xf>
    <xf numFmtId="0" fontId="37" fillId="36" borderId="18" xfId="0" applyFont="1" applyFill="1" applyBorder="1" applyAlignment="1">
      <alignment horizontal="center" vertical="center"/>
    </xf>
    <xf numFmtId="0" fontId="36" fillId="19" borderId="18" xfId="0" applyFont="1" applyFill="1" applyBorder="1" applyAlignment="1">
      <alignment horizontal="center" vertical="center"/>
    </xf>
    <xf numFmtId="0" fontId="37" fillId="13" borderId="18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center" vertical="center"/>
    </xf>
    <xf numFmtId="3" fontId="38" fillId="35" borderId="20" xfId="0" applyNumberFormat="1" applyFont="1" applyFill="1" applyBorder="1" applyAlignment="1">
      <alignment horizontal="left" vertical="center" wrapText="1"/>
    </xf>
    <xf numFmtId="3" fontId="38" fillId="35" borderId="21" xfId="0" applyNumberFormat="1" applyFont="1" applyFill="1" applyBorder="1" applyAlignment="1">
      <alignment horizontal="left" vertical="center" wrapText="1"/>
    </xf>
    <xf numFmtId="0" fontId="39" fillId="9" borderId="18" xfId="0" applyFont="1" applyFill="1" applyBorder="1" applyAlignment="1">
      <alignment horizontal="center" vertical="center"/>
    </xf>
    <xf numFmtId="2" fontId="0" fillId="35" borderId="16" xfId="0" applyNumberFormat="1" applyFont="1" applyFill="1" applyBorder="1" applyAlignment="1" applyProtection="1">
      <alignment horizontal="center"/>
      <protection locked="0"/>
    </xf>
    <xf numFmtId="49" fontId="0" fillId="35" borderId="16" xfId="0" applyNumberFormat="1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>
      <alignment horizontal="center"/>
    </xf>
    <xf numFmtId="1" fontId="0" fillId="35" borderId="17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 applyProtection="1">
      <alignment horizontal="center"/>
      <protection locked="0"/>
    </xf>
    <xf numFmtId="0" fontId="61" fillId="35" borderId="16" xfId="0" applyFont="1" applyFill="1" applyBorder="1" applyAlignment="1">
      <alignment horizontal="left" vertical="center"/>
    </xf>
    <xf numFmtId="0" fontId="33" fillId="35" borderId="16" xfId="0" applyNumberFormat="1" applyFont="1" applyFill="1" applyBorder="1" applyAlignment="1">
      <alignment horizontal="left" vertical="center"/>
    </xf>
    <xf numFmtId="0" fontId="62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3" fillId="35" borderId="16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Tulemused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57150</xdr:rowOff>
    </xdr:from>
    <xdr:to>
      <xdr:col>4</xdr:col>
      <xdr:colOff>419100</xdr:colOff>
      <xdr:row>0</xdr:row>
      <xdr:rowOff>171450</xdr:rowOff>
    </xdr:to>
    <xdr:sp macro="[0]!Kustuta">
      <xdr:nvSpPr>
        <xdr:cNvPr id="1" name="Rectangle 1"/>
        <xdr:cNvSpPr>
          <a:spLocks/>
        </xdr:cNvSpPr>
      </xdr:nvSpPr>
      <xdr:spPr>
        <a:xfrm>
          <a:off x="1971675" y="0"/>
          <a:ext cx="37147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KUSTUTA</a:t>
          </a:r>
        </a:p>
      </xdr:txBody>
    </xdr:sp>
    <xdr:clientData/>
  </xdr:twoCellAnchor>
  <xdr:twoCellAnchor>
    <xdr:from>
      <xdr:col>4</xdr:col>
      <xdr:colOff>419100</xdr:colOff>
      <xdr:row>0</xdr:row>
      <xdr:rowOff>57150</xdr:rowOff>
    </xdr:from>
    <xdr:to>
      <xdr:col>4</xdr:col>
      <xdr:colOff>419100</xdr:colOff>
      <xdr:row>0</xdr:row>
      <xdr:rowOff>171450</xdr:rowOff>
    </xdr:to>
    <xdr:sp macro="[0]!Sorteeri">
      <xdr:nvSpPr>
        <xdr:cNvPr id="2" name="Rectangle 2"/>
        <xdr:cNvSpPr>
          <a:spLocks/>
        </xdr:cNvSpPr>
      </xdr:nvSpPr>
      <xdr:spPr>
        <a:xfrm>
          <a:off x="2343150" y="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W20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0" sqref="P10"/>
    </sheetView>
  </sheetViews>
  <sheetFormatPr defaultColWidth="11.421875" defaultRowHeight="12.75"/>
  <cols>
    <col min="1" max="1" width="2.7109375" style="0" customWidth="1"/>
    <col min="2" max="2" width="4.28125" style="0" customWidth="1"/>
    <col min="3" max="3" width="17.7109375" style="0" customWidth="1"/>
    <col min="4" max="4" width="4.140625" style="0" customWidth="1"/>
    <col min="5" max="5" width="6.28125" style="0" customWidth="1"/>
    <col min="6" max="6" width="12.57421875" style="0" customWidth="1"/>
    <col min="7" max="7" width="5.28125" style="0" customWidth="1"/>
    <col min="8" max="8" width="5.00390625" style="0" customWidth="1"/>
    <col min="9" max="12" width="5.7109375" style="0" customWidth="1"/>
    <col min="13" max="13" width="6.57421875" style="0" customWidth="1"/>
    <col min="14" max="20" width="5.7109375" style="0" customWidth="1"/>
    <col min="21" max="21" width="5.57421875" style="0" customWidth="1"/>
    <col min="22" max="23" width="4.140625" style="0" customWidth="1"/>
  </cols>
  <sheetData>
    <row r="1" spans="14:20" ht="13.5" hidden="1" thickBot="1">
      <c r="N1" s="31">
        <v>9.23076</v>
      </c>
      <c r="O1" s="31">
        <v>1.84523</v>
      </c>
      <c r="P1" s="31">
        <v>56.0211</v>
      </c>
      <c r="Q1" s="31">
        <v>4.99087</v>
      </c>
      <c r="R1" s="31">
        <v>0.188807</v>
      </c>
      <c r="S1" s="31">
        <v>15.9803</v>
      </c>
      <c r="T1" s="31">
        <v>0.11193</v>
      </c>
    </row>
    <row r="2" spans="5:20" ht="13.5" hidden="1" thickBot="1">
      <c r="E2" t="s">
        <v>14</v>
      </c>
      <c r="N2" s="31">
        <v>26.7</v>
      </c>
      <c r="O2" s="31">
        <v>75</v>
      </c>
      <c r="P2" s="31">
        <v>1.5</v>
      </c>
      <c r="Q2" s="31">
        <v>42.5</v>
      </c>
      <c r="R2" s="31">
        <v>210</v>
      </c>
      <c r="S2" s="31">
        <v>3.8</v>
      </c>
      <c r="T2" s="31">
        <v>254</v>
      </c>
    </row>
    <row r="3" spans="14:20" ht="13.5" hidden="1" thickBot="1">
      <c r="N3" s="35">
        <v>1.835</v>
      </c>
      <c r="O3" s="35">
        <v>1.348</v>
      </c>
      <c r="P3" s="35">
        <v>1.05</v>
      </c>
      <c r="Q3" s="35">
        <v>1.81</v>
      </c>
      <c r="R3" s="35">
        <v>1.41</v>
      </c>
      <c r="S3" s="35">
        <v>1.04</v>
      </c>
      <c r="T3" s="35">
        <v>1.88</v>
      </c>
    </row>
    <row r="4" spans="1:23" ht="25.5" customHeight="1" thickBot="1" thickTop="1">
      <c r="A4" s="63" t="s">
        <v>72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</row>
    <row r="5" spans="1:23" ht="30" customHeight="1" thickBot="1" thickTop="1">
      <c r="A5" s="37" t="s">
        <v>26</v>
      </c>
      <c r="B5" s="37" t="s">
        <v>27</v>
      </c>
      <c r="C5" s="40" t="s">
        <v>28</v>
      </c>
      <c r="D5" s="37" t="s">
        <v>25</v>
      </c>
      <c r="E5" s="38" t="s">
        <v>24</v>
      </c>
      <c r="F5" s="39" t="s">
        <v>23</v>
      </c>
      <c r="G5" s="55" t="s">
        <v>19</v>
      </c>
      <c r="H5" s="55" t="s">
        <v>18</v>
      </c>
      <c r="I5" s="55" t="s">
        <v>17</v>
      </c>
      <c r="J5" s="55">
        <v>200</v>
      </c>
      <c r="K5" s="55" t="s">
        <v>16</v>
      </c>
      <c r="L5" s="55" t="s">
        <v>15</v>
      </c>
      <c r="M5" s="55">
        <v>800</v>
      </c>
      <c r="N5" s="45" t="s">
        <v>19</v>
      </c>
      <c r="O5" s="46" t="s">
        <v>18</v>
      </c>
      <c r="P5" s="47" t="s">
        <v>17</v>
      </c>
      <c r="Q5" s="46">
        <v>200</v>
      </c>
      <c r="R5" s="45" t="s">
        <v>16</v>
      </c>
      <c r="S5" s="47" t="s">
        <v>15</v>
      </c>
      <c r="T5" s="46">
        <v>800</v>
      </c>
      <c r="U5" s="48" t="s">
        <v>20</v>
      </c>
      <c r="V5" s="49" t="s">
        <v>21</v>
      </c>
      <c r="W5" s="50" t="s">
        <v>22</v>
      </c>
    </row>
    <row r="6" spans="1:23" ht="27.75" customHeight="1">
      <c r="A6" s="36">
        <v>1</v>
      </c>
      <c r="B6" s="51">
        <v>261</v>
      </c>
      <c r="C6" s="42" t="s">
        <v>36</v>
      </c>
      <c r="D6" s="41">
        <v>1985</v>
      </c>
      <c r="E6" s="42">
        <v>216599</v>
      </c>
      <c r="F6" s="53" t="s">
        <v>37</v>
      </c>
      <c r="G6" s="56">
        <v>14.03</v>
      </c>
      <c r="H6" s="56">
        <v>1.63</v>
      </c>
      <c r="I6" s="56">
        <v>13.47</v>
      </c>
      <c r="J6" s="56">
        <v>26.17</v>
      </c>
      <c r="K6" s="56">
        <v>5.85</v>
      </c>
      <c r="L6" s="56">
        <v>54.14</v>
      </c>
      <c r="M6" s="57" t="s">
        <v>57</v>
      </c>
      <c r="N6" s="58">
        <f aca="true" t="shared" si="0" ref="N6:N20">IF(AND((N(G6)&gt;0),(N(G6)-$N$2)&lt;0),INT($N$1*POWER(($N$2-G6),$N$3)),0)</f>
        <v>974</v>
      </c>
      <c r="O6" s="58">
        <f aca="true" t="shared" si="1" ref="O6:O20">IF(AND((N(H6)&gt;0),($O$2-(N(H6)*100))&lt;0),INT($O$1*POWER(((100*H6)-$O$2),$O$3)),0)</f>
        <v>771</v>
      </c>
      <c r="P6" s="58">
        <f aca="true" t="shared" si="2" ref="P6:P16">IF(AND((N(I6)&gt;0),($P$2-N(I6))&lt;0),INT($P$1*POWER((I6-$P$2),$P$3)),0)</f>
        <v>759</v>
      </c>
      <c r="Q6" s="58">
        <f aca="true" t="shared" si="3" ref="Q6:Q20">IF(AND((N(J6)&gt;0),(N(J6)-$Q$2)&lt;0),INT($Q$1*POWER(($Q$2-J6),$Q$3)),0)</f>
        <v>782</v>
      </c>
      <c r="R6" s="58">
        <f aca="true" t="shared" si="4" ref="R6:R20">IF(AND((N(K6)&gt;0),($R$2-(N(K6)*100))&lt;0),INT($R$1*POWER(((100*K6)-$R$2),$R$3)),0)</f>
        <v>804</v>
      </c>
      <c r="S6" s="58">
        <f aca="true" t="shared" si="5" ref="S6:S20">IF(AND((N(L6)&gt;0),($S$2-N(L6))&lt;0),INT($S$1*POWER((L6-$S$2),$S$3)),0)</f>
        <v>940</v>
      </c>
      <c r="T6" s="59">
        <f aca="true" t="shared" si="6" ref="T6:T20">Points1000m(M6,$T$1,$T$2,$T$3)</f>
        <v>715</v>
      </c>
      <c r="U6" s="58">
        <f aca="true" t="shared" si="7" ref="U6:U20">IF(IF(N6&lt;&gt;0,N6,0)+IF(O6&lt;&gt;0,O6,0)+IF(P6&lt;&gt;0,P6,0)+IF(Q6&lt;&gt;0,Q6,0)+IF(R6&lt;&gt;0,R6,0)+IF(S6&lt;&gt;0,S6,0)+IF(T6&lt;&gt;0,T6,0)&lt;&gt;0,IF(N6&lt;&gt;0,N6,0)+IF(O6&lt;&gt;0,O6,0)+IF(P6&lt;&gt;0,P6,0)+IF(Q6&lt;&gt;0,Q6,0)+IF(R6&lt;&gt;0,R6,0)+IF(S6&lt;&gt;0,S6,0)+IF(T6&lt;&gt;0,T6,0),0)</f>
        <v>5745</v>
      </c>
      <c r="V6" s="68">
        <v>1</v>
      </c>
      <c r="W6" s="68">
        <v>13</v>
      </c>
    </row>
    <row r="7" spans="1:23" ht="27.75" customHeight="1">
      <c r="A7" s="36">
        <v>2</v>
      </c>
      <c r="B7" s="52">
        <v>18</v>
      </c>
      <c r="C7" s="43" t="s">
        <v>29</v>
      </c>
      <c r="D7" s="43">
        <v>1992</v>
      </c>
      <c r="E7" s="44">
        <v>281205</v>
      </c>
      <c r="F7" s="54" t="s">
        <v>30</v>
      </c>
      <c r="G7" s="56">
        <v>15.3</v>
      </c>
      <c r="H7" s="56">
        <v>1.69</v>
      </c>
      <c r="I7" s="56">
        <v>12.33</v>
      </c>
      <c r="J7" s="56">
        <v>27.56</v>
      </c>
      <c r="K7" s="56">
        <v>5.22</v>
      </c>
      <c r="L7" s="56">
        <v>44.36</v>
      </c>
      <c r="M7" s="57" t="s">
        <v>59</v>
      </c>
      <c r="N7" s="58">
        <f t="shared" si="0"/>
        <v>802</v>
      </c>
      <c r="O7" s="58">
        <f t="shared" si="1"/>
        <v>842</v>
      </c>
      <c r="P7" s="58">
        <f t="shared" si="2"/>
        <v>683</v>
      </c>
      <c r="Q7" s="58">
        <f t="shared" si="3"/>
        <v>666</v>
      </c>
      <c r="R7" s="58">
        <f t="shared" si="4"/>
        <v>620</v>
      </c>
      <c r="S7" s="58">
        <f t="shared" si="5"/>
        <v>751</v>
      </c>
      <c r="T7" s="59">
        <f t="shared" si="6"/>
        <v>799</v>
      </c>
      <c r="U7" s="58">
        <f t="shared" si="7"/>
        <v>5163</v>
      </c>
      <c r="V7" s="68">
        <v>2</v>
      </c>
      <c r="W7" s="68">
        <v>11</v>
      </c>
    </row>
    <row r="8" spans="1:23" ht="27.75" customHeight="1">
      <c r="A8" s="36">
        <v>3</v>
      </c>
      <c r="B8" s="52">
        <v>266</v>
      </c>
      <c r="C8" s="44" t="s">
        <v>40</v>
      </c>
      <c r="D8" s="43">
        <v>1998</v>
      </c>
      <c r="E8" s="44">
        <v>313382</v>
      </c>
      <c r="F8" s="54" t="s">
        <v>41</v>
      </c>
      <c r="G8" s="56">
        <v>15.28</v>
      </c>
      <c r="H8" s="56">
        <v>1.63</v>
      </c>
      <c r="I8" s="56">
        <v>11.06</v>
      </c>
      <c r="J8" s="56">
        <v>26.54</v>
      </c>
      <c r="K8" s="56">
        <v>5.34</v>
      </c>
      <c r="L8" s="56">
        <v>46.17</v>
      </c>
      <c r="M8" s="57" t="s">
        <v>58</v>
      </c>
      <c r="N8" s="58">
        <f t="shared" si="0"/>
        <v>805</v>
      </c>
      <c r="O8" s="58">
        <f t="shared" si="1"/>
        <v>771</v>
      </c>
      <c r="P8" s="58">
        <f t="shared" si="2"/>
        <v>599</v>
      </c>
      <c r="Q8" s="58">
        <f t="shared" si="3"/>
        <v>751</v>
      </c>
      <c r="R8" s="58">
        <f t="shared" si="4"/>
        <v>654</v>
      </c>
      <c r="S8" s="58">
        <f t="shared" si="5"/>
        <v>786</v>
      </c>
      <c r="T8" s="59">
        <f t="shared" si="6"/>
        <v>635</v>
      </c>
      <c r="U8" s="58">
        <f t="shared" si="7"/>
        <v>5001</v>
      </c>
      <c r="V8" s="68">
        <v>3</v>
      </c>
      <c r="W8" s="68">
        <v>10</v>
      </c>
    </row>
    <row r="9" spans="1:23" ht="27.75" customHeight="1">
      <c r="A9" s="36">
        <v>4</v>
      </c>
      <c r="B9" s="52">
        <v>267</v>
      </c>
      <c r="C9" s="43" t="s">
        <v>42</v>
      </c>
      <c r="D9" s="43">
        <v>1990</v>
      </c>
      <c r="E9" s="62">
        <v>262705</v>
      </c>
      <c r="F9" s="54" t="s">
        <v>43</v>
      </c>
      <c r="G9" s="56">
        <v>15.62</v>
      </c>
      <c r="H9" s="56">
        <v>1.51</v>
      </c>
      <c r="I9" s="56">
        <v>11.88</v>
      </c>
      <c r="J9" s="56">
        <v>26.92</v>
      </c>
      <c r="K9" s="56">
        <v>5.47</v>
      </c>
      <c r="L9" s="56">
        <v>40.21</v>
      </c>
      <c r="M9" s="57" t="s">
        <v>60</v>
      </c>
      <c r="N9" s="58">
        <f t="shared" si="0"/>
        <v>762</v>
      </c>
      <c r="O9" s="58">
        <f t="shared" si="1"/>
        <v>632</v>
      </c>
      <c r="P9" s="58">
        <f t="shared" si="2"/>
        <v>653</v>
      </c>
      <c r="Q9" s="58">
        <f t="shared" si="3"/>
        <v>718</v>
      </c>
      <c r="R9" s="58">
        <f t="shared" si="4"/>
        <v>691</v>
      </c>
      <c r="S9" s="58">
        <f t="shared" si="5"/>
        <v>671</v>
      </c>
      <c r="T9" s="59">
        <f t="shared" si="6"/>
        <v>778</v>
      </c>
      <c r="U9" s="58">
        <f t="shared" si="7"/>
        <v>4905</v>
      </c>
      <c r="V9" s="68">
        <v>4</v>
      </c>
      <c r="W9" s="68">
        <v>9</v>
      </c>
    </row>
    <row r="10" spans="1:23" ht="27.75" customHeight="1">
      <c r="A10" s="36">
        <v>5</v>
      </c>
      <c r="B10" s="52">
        <v>25</v>
      </c>
      <c r="C10" s="43" t="s">
        <v>38</v>
      </c>
      <c r="D10" s="43">
        <v>1995</v>
      </c>
      <c r="E10" s="62">
        <v>299805</v>
      </c>
      <c r="F10" s="54" t="s">
        <v>39</v>
      </c>
      <c r="G10" s="56">
        <v>15.01</v>
      </c>
      <c r="H10" s="56">
        <v>1.51</v>
      </c>
      <c r="I10" s="56">
        <v>11.74</v>
      </c>
      <c r="J10" s="56">
        <v>26.3</v>
      </c>
      <c r="K10" s="56">
        <v>5.45</v>
      </c>
      <c r="L10" s="56">
        <v>31.86</v>
      </c>
      <c r="M10" s="57" t="s">
        <v>61</v>
      </c>
      <c r="N10" s="58">
        <f t="shared" si="0"/>
        <v>840</v>
      </c>
      <c r="O10" s="58">
        <f t="shared" si="1"/>
        <v>632</v>
      </c>
      <c r="P10" s="58">
        <f t="shared" si="2"/>
        <v>644</v>
      </c>
      <c r="Q10" s="58">
        <f t="shared" si="3"/>
        <v>771</v>
      </c>
      <c r="R10" s="58">
        <f t="shared" si="4"/>
        <v>686</v>
      </c>
      <c r="S10" s="58">
        <f t="shared" si="5"/>
        <v>512</v>
      </c>
      <c r="T10" s="59">
        <f t="shared" si="6"/>
        <v>780</v>
      </c>
      <c r="U10" s="58">
        <f t="shared" si="7"/>
        <v>4865</v>
      </c>
      <c r="V10" s="68">
        <v>5</v>
      </c>
      <c r="W10" s="68">
        <v>8</v>
      </c>
    </row>
    <row r="11" spans="1:23" ht="27.75" customHeight="1">
      <c r="A11" s="36">
        <v>6</v>
      </c>
      <c r="B11" s="52">
        <v>262</v>
      </c>
      <c r="C11" s="61" t="s">
        <v>44</v>
      </c>
      <c r="D11" s="43">
        <v>1999</v>
      </c>
      <c r="E11" s="62">
        <v>325823</v>
      </c>
      <c r="F11" s="54" t="s">
        <v>45</v>
      </c>
      <c r="G11" s="56">
        <v>15.44</v>
      </c>
      <c r="H11" s="56">
        <v>1.57</v>
      </c>
      <c r="I11" s="56">
        <v>10.97</v>
      </c>
      <c r="J11" s="56">
        <v>26.4</v>
      </c>
      <c r="K11" s="56">
        <v>4.95</v>
      </c>
      <c r="L11" s="56">
        <v>30.04</v>
      </c>
      <c r="M11" s="57" t="s">
        <v>62</v>
      </c>
      <c r="N11" s="58">
        <f t="shared" si="0"/>
        <v>784</v>
      </c>
      <c r="O11" s="58">
        <f t="shared" si="1"/>
        <v>701</v>
      </c>
      <c r="P11" s="58">
        <f t="shared" si="2"/>
        <v>593</v>
      </c>
      <c r="Q11" s="58">
        <f t="shared" si="3"/>
        <v>763</v>
      </c>
      <c r="R11" s="58">
        <f t="shared" si="4"/>
        <v>546</v>
      </c>
      <c r="S11" s="58">
        <f t="shared" si="5"/>
        <v>477</v>
      </c>
      <c r="T11" s="59">
        <f t="shared" si="6"/>
        <v>699</v>
      </c>
      <c r="U11" s="58">
        <f t="shared" si="7"/>
        <v>4563</v>
      </c>
      <c r="V11" s="68">
        <v>6</v>
      </c>
      <c r="W11" s="68">
        <v>7</v>
      </c>
    </row>
    <row r="12" spans="1:23" ht="27.75" customHeight="1">
      <c r="A12" s="36">
        <v>7</v>
      </c>
      <c r="B12" s="52">
        <v>263</v>
      </c>
      <c r="C12" s="43" t="s">
        <v>50</v>
      </c>
      <c r="D12" s="43">
        <v>1992</v>
      </c>
      <c r="E12" s="62">
        <v>279043</v>
      </c>
      <c r="F12" s="54" t="s">
        <v>51</v>
      </c>
      <c r="G12" s="56">
        <v>15.62</v>
      </c>
      <c r="H12" s="56">
        <v>1.51</v>
      </c>
      <c r="I12" s="56">
        <v>9.59</v>
      </c>
      <c r="J12" s="56">
        <v>26.94</v>
      </c>
      <c r="K12" s="56">
        <v>5.15</v>
      </c>
      <c r="L12" s="56">
        <v>23.89</v>
      </c>
      <c r="M12" s="57" t="s">
        <v>66</v>
      </c>
      <c r="N12" s="58">
        <f t="shared" si="0"/>
        <v>762</v>
      </c>
      <c r="O12" s="58">
        <f t="shared" si="1"/>
        <v>632</v>
      </c>
      <c r="P12" s="58">
        <f t="shared" si="2"/>
        <v>503</v>
      </c>
      <c r="Q12" s="58">
        <f t="shared" si="3"/>
        <v>717</v>
      </c>
      <c r="R12" s="58">
        <f t="shared" si="4"/>
        <v>601</v>
      </c>
      <c r="S12" s="58">
        <f t="shared" si="5"/>
        <v>361</v>
      </c>
      <c r="T12" s="59">
        <f t="shared" si="6"/>
        <v>777</v>
      </c>
      <c r="U12" s="58">
        <f t="shared" si="7"/>
        <v>4353</v>
      </c>
      <c r="V12" s="68">
        <v>7</v>
      </c>
      <c r="W12" s="68">
        <v>6</v>
      </c>
    </row>
    <row r="13" spans="1:23" ht="27.75" customHeight="1">
      <c r="A13" s="36">
        <v>8</v>
      </c>
      <c r="B13" s="52">
        <v>22</v>
      </c>
      <c r="C13" s="43" t="s">
        <v>31</v>
      </c>
      <c r="D13" s="43">
        <v>1998</v>
      </c>
      <c r="E13" s="44">
        <v>312731</v>
      </c>
      <c r="F13" s="54" t="s">
        <v>32</v>
      </c>
      <c r="G13" s="60">
        <v>15.54</v>
      </c>
      <c r="H13" s="56">
        <v>1.48</v>
      </c>
      <c r="I13" s="56">
        <v>10.35</v>
      </c>
      <c r="J13" s="56">
        <v>27.94</v>
      </c>
      <c r="K13" s="56">
        <v>5.22</v>
      </c>
      <c r="L13" s="56">
        <v>33.76</v>
      </c>
      <c r="M13" s="57" t="s">
        <v>63</v>
      </c>
      <c r="N13" s="58">
        <f t="shared" si="0"/>
        <v>772</v>
      </c>
      <c r="O13" s="58">
        <f t="shared" si="1"/>
        <v>599</v>
      </c>
      <c r="P13" s="58">
        <f t="shared" si="2"/>
        <v>552</v>
      </c>
      <c r="Q13" s="58">
        <f t="shared" si="3"/>
        <v>636</v>
      </c>
      <c r="R13" s="58">
        <f t="shared" si="4"/>
        <v>620</v>
      </c>
      <c r="S13" s="58">
        <f t="shared" si="5"/>
        <v>548</v>
      </c>
      <c r="T13" s="59">
        <f t="shared" si="6"/>
        <v>574</v>
      </c>
      <c r="U13" s="58">
        <f t="shared" si="7"/>
        <v>4301</v>
      </c>
      <c r="V13" s="68">
        <v>8</v>
      </c>
      <c r="W13" s="68">
        <v>5</v>
      </c>
    </row>
    <row r="14" spans="1:23" ht="27.75" customHeight="1">
      <c r="A14" s="36">
        <v>9</v>
      </c>
      <c r="B14" s="52">
        <v>23</v>
      </c>
      <c r="C14" s="44" t="s">
        <v>33</v>
      </c>
      <c r="D14" s="43">
        <v>1990</v>
      </c>
      <c r="E14" s="44">
        <v>272470</v>
      </c>
      <c r="F14" s="54" t="s">
        <v>34</v>
      </c>
      <c r="G14" s="56">
        <v>16.38</v>
      </c>
      <c r="H14" s="56">
        <v>1.51</v>
      </c>
      <c r="I14" s="56">
        <v>8.88</v>
      </c>
      <c r="J14" s="56">
        <v>27.99</v>
      </c>
      <c r="K14" s="56">
        <v>5.37</v>
      </c>
      <c r="L14" s="56">
        <v>35.26</v>
      </c>
      <c r="M14" s="57" t="s">
        <v>65</v>
      </c>
      <c r="N14" s="58">
        <f t="shared" si="0"/>
        <v>668</v>
      </c>
      <c r="O14" s="58">
        <f t="shared" si="1"/>
        <v>632</v>
      </c>
      <c r="P14" s="58">
        <f t="shared" si="2"/>
        <v>456</v>
      </c>
      <c r="Q14" s="58">
        <f t="shared" si="3"/>
        <v>632</v>
      </c>
      <c r="R14" s="58">
        <f t="shared" si="4"/>
        <v>663</v>
      </c>
      <c r="S14" s="58">
        <f t="shared" si="5"/>
        <v>577</v>
      </c>
      <c r="T14" s="59">
        <f t="shared" si="6"/>
        <v>630</v>
      </c>
      <c r="U14" s="58">
        <f t="shared" si="7"/>
        <v>4258</v>
      </c>
      <c r="V14" s="68">
        <v>9</v>
      </c>
      <c r="W14" s="68">
        <v>4</v>
      </c>
    </row>
    <row r="15" spans="1:23" ht="27.75" customHeight="1">
      <c r="A15" s="36">
        <v>10</v>
      </c>
      <c r="B15" s="52">
        <v>20</v>
      </c>
      <c r="C15" s="44" t="s">
        <v>46</v>
      </c>
      <c r="D15" s="43">
        <v>1999</v>
      </c>
      <c r="E15" s="44">
        <v>329387</v>
      </c>
      <c r="F15" s="54" t="s">
        <v>47</v>
      </c>
      <c r="G15" s="60">
        <v>16.02</v>
      </c>
      <c r="H15" s="56">
        <v>1.45</v>
      </c>
      <c r="I15" s="56">
        <v>10</v>
      </c>
      <c r="J15" s="56">
        <v>27.08</v>
      </c>
      <c r="K15" s="56">
        <v>5.24</v>
      </c>
      <c r="L15" s="56">
        <v>24.12</v>
      </c>
      <c r="M15" s="57" t="s">
        <v>68</v>
      </c>
      <c r="N15" s="58">
        <f t="shared" si="0"/>
        <v>712</v>
      </c>
      <c r="O15" s="58">
        <f t="shared" si="1"/>
        <v>566</v>
      </c>
      <c r="P15" s="58">
        <f t="shared" si="2"/>
        <v>529</v>
      </c>
      <c r="Q15" s="58">
        <f t="shared" si="3"/>
        <v>705</v>
      </c>
      <c r="R15" s="58">
        <f t="shared" si="4"/>
        <v>626</v>
      </c>
      <c r="S15" s="58">
        <f t="shared" si="5"/>
        <v>366</v>
      </c>
      <c r="T15" s="59">
        <f t="shared" si="6"/>
        <v>685</v>
      </c>
      <c r="U15" s="58">
        <f t="shared" si="7"/>
        <v>4189</v>
      </c>
      <c r="V15" s="68">
        <v>10</v>
      </c>
      <c r="W15" s="68">
        <v>3</v>
      </c>
    </row>
    <row r="16" spans="1:23" ht="27.75" customHeight="1">
      <c r="A16" s="36">
        <v>11</v>
      </c>
      <c r="B16" s="52">
        <v>264</v>
      </c>
      <c r="C16" s="43" t="s">
        <v>53</v>
      </c>
      <c r="D16" s="43">
        <v>1998</v>
      </c>
      <c r="E16" s="62">
        <v>318293</v>
      </c>
      <c r="F16" s="54" t="s">
        <v>54</v>
      </c>
      <c r="G16" s="56">
        <v>16.02</v>
      </c>
      <c r="H16" s="56">
        <v>1.36</v>
      </c>
      <c r="I16" s="56">
        <v>10.88</v>
      </c>
      <c r="J16" s="56">
        <v>28.24</v>
      </c>
      <c r="K16" s="56">
        <v>5.2</v>
      </c>
      <c r="L16" s="56">
        <v>34.22</v>
      </c>
      <c r="M16" s="57" t="s">
        <v>67</v>
      </c>
      <c r="N16" s="58">
        <f t="shared" si="0"/>
        <v>712</v>
      </c>
      <c r="O16" s="58">
        <f t="shared" si="1"/>
        <v>470</v>
      </c>
      <c r="P16" s="58">
        <f t="shared" si="2"/>
        <v>587</v>
      </c>
      <c r="Q16" s="58">
        <f t="shared" si="3"/>
        <v>612</v>
      </c>
      <c r="R16" s="58">
        <f t="shared" si="4"/>
        <v>614</v>
      </c>
      <c r="S16" s="58">
        <f t="shared" si="5"/>
        <v>557</v>
      </c>
      <c r="T16" s="59">
        <f t="shared" si="6"/>
        <v>578</v>
      </c>
      <c r="U16" s="58">
        <f t="shared" si="7"/>
        <v>4130</v>
      </c>
      <c r="V16" s="68">
        <v>11</v>
      </c>
      <c r="W16" s="68">
        <v>2</v>
      </c>
    </row>
    <row r="17" spans="1:23" ht="27.75" customHeight="1">
      <c r="A17" s="36">
        <v>12</v>
      </c>
      <c r="B17" s="52">
        <v>21</v>
      </c>
      <c r="C17" s="43" t="s">
        <v>48</v>
      </c>
      <c r="D17" s="43">
        <v>1996</v>
      </c>
      <c r="E17" s="43">
        <v>291976</v>
      </c>
      <c r="F17" s="54" t="s">
        <v>49</v>
      </c>
      <c r="G17" s="60">
        <v>15.76</v>
      </c>
      <c r="H17" s="56">
        <v>1.45</v>
      </c>
      <c r="I17" s="56">
        <v>9.5</v>
      </c>
      <c r="J17" s="56">
        <v>26.4</v>
      </c>
      <c r="K17" s="56">
        <v>5.17</v>
      </c>
      <c r="L17" s="56">
        <v>29.44</v>
      </c>
      <c r="M17" s="57" t="s">
        <v>64</v>
      </c>
      <c r="N17" s="58">
        <f t="shared" si="0"/>
        <v>744</v>
      </c>
      <c r="O17" s="58">
        <f t="shared" si="1"/>
        <v>566</v>
      </c>
      <c r="P17" s="58">
        <f>IF(N(I17)&gt;0,INT($P$1*POWER((I17-$P$2),$P$3)),0)</f>
        <v>497</v>
      </c>
      <c r="Q17" s="58">
        <f t="shared" si="3"/>
        <v>763</v>
      </c>
      <c r="R17" s="58">
        <f t="shared" si="4"/>
        <v>606</v>
      </c>
      <c r="S17" s="58">
        <f t="shared" si="5"/>
        <v>466</v>
      </c>
      <c r="T17" s="59">
        <f t="shared" si="6"/>
        <v>474</v>
      </c>
      <c r="U17" s="58">
        <f t="shared" si="7"/>
        <v>4116</v>
      </c>
      <c r="V17" s="68">
        <v>12</v>
      </c>
      <c r="W17" s="68">
        <v>1</v>
      </c>
    </row>
    <row r="18" spans="1:23" ht="27.75" customHeight="1">
      <c r="A18" s="36">
        <v>13</v>
      </c>
      <c r="B18" s="52">
        <v>265</v>
      </c>
      <c r="C18" s="43" t="s">
        <v>52</v>
      </c>
      <c r="D18" s="43">
        <v>1997</v>
      </c>
      <c r="E18" s="62">
        <v>317466</v>
      </c>
      <c r="F18" s="54" t="s">
        <v>43</v>
      </c>
      <c r="G18" s="56">
        <v>17.1</v>
      </c>
      <c r="H18" s="56">
        <v>1.36</v>
      </c>
      <c r="I18" s="56">
        <v>10.73</v>
      </c>
      <c r="J18" s="56">
        <v>26.61</v>
      </c>
      <c r="K18" s="56">
        <v>4.83</v>
      </c>
      <c r="L18" s="56">
        <v>30.27</v>
      </c>
      <c r="M18" s="57" t="s">
        <v>69</v>
      </c>
      <c r="N18" s="58">
        <f t="shared" si="0"/>
        <v>585</v>
      </c>
      <c r="O18" s="58">
        <f t="shared" si="1"/>
        <v>470</v>
      </c>
      <c r="P18" s="58">
        <f>IF(AND((N(I18)&gt;0),($P$2-N(I18))&lt;0),INT($P$1*POWER((I18-$P$2),$P$3)),0)</f>
        <v>577</v>
      </c>
      <c r="Q18" s="58">
        <f t="shared" si="3"/>
        <v>745</v>
      </c>
      <c r="R18" s="58">
        <f t="shared" si="4"/>
        <v>514</v>
      </c>
      <c r="S18" s="58">
        <f t="shared" si="5"/>
        <v>482</v>
      </c>
      <c r="T18" s="59">
        <f t="shared" si="6"/>
        <v>698</v>
      </c>
      <c r="U18" s="58">
        <f t="shared" si="7"/>
        <v>4071</v>
      </c>
      <c r="V18" s="68">
        <v>13</v>
      </c>
      <c r="W18" s="68">
        <v>1</v>
      </c>
    </row>
    <row r="19" spans="1:23" ht="27.75" customHeight="1">
      <c r="A19" s="36">
        <v>14</v>
      </c>
      <c r="B19" s="52">
        <v>268</v>
      </c>
      <c r="C19" s="44" t="s">
        <v>55</v>
      </c>
      <c r="D19" s="43">
        <v>1998</v>
      </c>
      <c r="E19" s="44">
        <v>333672</v>
      </c>
      <c r="F19" s="54" t="s">
        <v>56</v>
      </c>
      <c r="G19" s="60">
        <v>17.61</v>
      </c>
      <c r="H19" s="56">
        <v>1.48</v>
      </c>
      <c r="I19" s="56">
        <v>8.78</v>
      </c>
      <c r="J19" s="56">
        <v>29.01</v>
      </c>
      <c r="K19" s="56">
        <v>4.99</v>
      </c>
      <c r="L19" s="56">
        <v>29.95</v>
      </c>
      <c r="M19" s="57" t="s">
        <v>71</v>
      </c>
      <c r="N19" s="58">
        <f t="shared" si="0"/>
        <v>529</v>
      </c>
      <c r="O19" s="58">
        <f t="shared" si="1"/>
        <v>599</v>
      </c>
      <c r="P19" s="58">
        <f>IF(AND((N(I19)&gt;0),($P$2-N(I19))&lt;0),INT($P$1*POWER((I19-$P$2),$P$3)),0)</f>
        <v>450</v>
      </c>
      <c r="Q19" s="58">
        <f t="shared" si="3"/>
        <v>553</v>
      </c>
      <c r="R19" s="58">
        <f t="shared" si="4"/>
        <v>557</v>
      </c>
      <c r="S19" s="58">
        <f t="shared" si="5"/>
        <v>476</v>
      </c>
      <c r="T19" s="59">
        <f t="shared" si="6"/>
        <v>670</v>
      </c>
      <c r="U19" s="58">
        <f t="shared" si="7"/>
        <v>3834</v>
      </c>
      <c r="V19" s="68">
        <v>14</v>
      </c>
      <c r="W19" s="68">
        <v>1</v>
      </c>
    </row>
    <row r="20" spans="1:23" ht="27.75" customHeight="1">
      <c r="A20" s="36">
        <v>15</v>
      </c>
      <c r="B20" s="52">
        <v>24</v>
      </c>
      <c r="C20" s="44" t="s">
        <v>35</v>
      </c>
      <c r="D20" s="43">
        <v>1992</v>
      </c>
      <c r="E20" s="44">
        <v>290316</v>
      </c>
      <c r="F20" s="54" t="s">
        <v>34</v>
      </c>
      <c r="G20" s="56">
        <v>17.04</v>
      </c>
      <c r="H20" s="56">
        <v>1.51</v>
      </c>
      <c r="I20" s="56">
        <v>11.19</v>
      </c>
      <c r="J20" s="56">
        <v>29.59</v>
      </c>
      <c r="K20" s="56">
        <v>4.51</v>
      </c>
      <c r="L20" s="56">
        <v>31.21</v>
      </c>
      <c r="M20" s="57" t="s">
        <v>70</v>
      </c>
      <c r="N20" s="58">
        <f t="shared" si="0"/>
        <v>592</v>
      </c>
      <c r="O20" s="58">
        <f t="shared" si="1"/>
        <v>632</v>
      </c>
      <c r="P20" s="58">
        <f>IF(AND((N(I20)&gt;0),($P$2-N(I20))&lt;0),INT($P$1*POWER((I20-$P$2),$P$3)),0)</f>
        <v>608</v>
      </c>
      <c r="Q20" s="58">
        <f t="shared" si="3"/>
        <v>511</v>
      </c>
      <c r="R20" s="58">
        <f t="shared" si="4"/>
        <v>431</v>
      </c>
      <c r="S20" s="58">
        <f t="shared" si="5"/>
        <v>500</v>
      </c>
      <c r="T20" s="59">
        <f t="shared" si="6"/>
        <v>507</v>
      </c>
      <c r="U20" s="58">
        <f t="shared" si="7"/>
        <v>3781</v>
      </c>
      <c r="V20" s="68">
        <v>15</v>
      </c>
      <c r="W20" s="68">
        <v>1</v>
      </c>
    </row>
  </sheetData>
  <sheetProtection/>
  <mergeCells count="1">
    <mergeCell ref="A4:W4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1">
      <selection activeCell="I11" sqref="I11"/>
    </sheetView>
  </sheetViews>
  <sheetFormatPr defaultColWidth="6.7109375" defaultRowHeight="12.75"/>
  <cols>
    <col min="1" max="1" width="5.140625" style="1" customWidth="1"/>
    <col min="2" max="2" width="22.421875" style="1" customWidth="1"/>
    <col min="3" max="3" width="6.140625" style="1" customWidth="1"/>
    <col min="4" max="4" width="5.140625" style="1" customWidth="1"/>
    <col min="5" max="6" width="7.00390625" style="1" customWidth="1"/>
    <col min="7" max="7" width="8.00390625" style="1" customWidth="1"/>
    <col min="8" max="8" width="5.00390625" style="1" customWidth="1"/>
    <col min="9" max="9" width="6.7109375" style="1" customWidth="1"/>
    <col min="10" max="10" width="5.140625" style="1" customWidth="1"/>
    <col min="11" max="12" width="7.28125" style="1" customWidth="1"/>
    <col min="13" max="13" width="7.421875" style="1" customWidth="1"/>
    <col min="14" max="16384" width="6.7109375" style="1" customWidth="1"/>
  </cols>
  <sheetData>
    <row r="1" spans="1:13" ht="24" customHeight="1">
      <c r="A1" s="14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24" customHeight="1">
      <c r="A2" s="10"/>
      <c r="B2" s="30" t="s">
        <v>2</v>
      </c>
      <c r="C2" s="16"/>
      <c r="D2" s="16"/>
      <c r="E2" s="16"/>
      <c r="F2" s="23"/>
      <c r="I2" s="24"/>
      <c r="J2" s="24"/>
      <c r="M2" s="25"/>
      <c r="N2" s="26"/>
    </row>
    <row r="3" spans="1:14" ht="24" customHeight="1">
      <c r="A3" s="10"/>
      <c r="B3" s="28" t="s">
        <v>13</v>
      </c>
      <c r="C3" s="18"/>
      <c r="D3" s="18"/>
      <c r="E3" s="15"/>
      <c r="F3" s="18"/>
      <c r="G3" s="29" t="s">
        <v>3</v>
      </c>
      <c r="I3" s="15"/>
      <c r="J3" s="15"/>
      <c r="K3" s="18"/>
      <c r="L3" s="29" t="s">
        <v>4</v>
      </c>
      <c r="M3" s="17"/>
      <c r="N3" s="26"/>
    </row>
    <row r="4" spans="1:13" ht="12.75">
      <c r="A4" s="19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2" customFormat="1" ht="12.75">
      <c r="A5" s="32" t="s">
        <v>1</v>
      </c>
      <c r="B5" s="33" t="s">
        <v>0</v>
      </c>
      <c r="C5" s="32" t="s">
        <v>5</v>
      </c>
      <c r="D5" s="32"/>
      <c r="E5" s="32" t="s">
        <v>9</v>
      </c>
      <c r="F5" s="32" t="s">
        <v>10</v>
      </c>
      <c r="G5" s="32" t="s">
        <v>6</v>
      </c>
      <c r="H5" s="32"/>
      <c r="I5" s="32" t="s">
        <v>11</v>
      </c>
      <c r="J5" s="32"/>
      <c r="K5" s="32" t="s">
        <v>7</v>
      </c>
      <c r="L5" s="34" t="s">
        <v>8</v>
      </c>
      <c r="M5" s="32" t="s">
        <v>12</v>
      </c>
      <c r="N5" s="8"/>
    </row>
    <row r="6" spans="1:14" ht="12.75">
      <c r="A6" s="66">
        <v>1</v>
      </c>
      <c r="B6" s="7" t="e">
        <f>IF(ΓΥΝΑΙΚΕΣ!#REF!="","",ΓΥΝΑΙΚΕΣ!#REF!)</f>
        <v>#REF!</v>
      </c>
      <c r="C6" s="5" t="e">
        <f>IF(ΓΥΝΑΙΚΕΣ!#REF!="","",ΓΥΝΑΙΚΕΣ!#REF!)</f>
        <v>#REF!</v>
      </c>
      <c r="D6" s="5" t="e">
        <f>IF(ΓΥΝΑΙΚΕΣ!#REF!="","",ΓΥΝΑΙΚΕΣ!#REF!)</f>
        <v>#REF!</v>
      </c>
      <c r="E6" s="5" t="e">
        <f>IF(ΓΥΝΑΙΚΕΣ!#REF!="","",ΓΥΝΑΙΚΕΣ!#REF!)</f>
        <v>#REF!</v>
      </c>
      <c r="F6" s="5" t="e">
        <f>IF(ΓΥΝΑΙΚΕΣ!#REF!="","",ΓΥΝΑΙΚΕΣ!#REF!)</f>
        <v>#REF!</v>
      </c>
      <c r="G6" s="5" t="e">
        <f>IF(ΓΥΝΑΙΚΕΣ!#REF!="","",ΓΥΝΑΙΚΕΣ!#REF!)</f>
        <v>#REF!</v>
      </c>
      <c r="H6" s="5" t="e">
        <f>IF(ΓΥΝΑΙΚΕΣ!#REF!="","",ΓΥΝΑΙΚΕΣ!#REF!)</f>
        <v>#REF!</v>
      </c>
      <c r="I6" s="5" t="e">
        <f>IF(ΓΥΝΑΙΚΕΣ!#REF!="","",ΓΥΝΑΙΚΕΣ!#REF!)</f>
        <v>#REF!</v>
      </c>
      <c r="J6" s="5" t="e">
        <f>IF(ΓΥΝΑΙΚΕΣ!#REF!="","",ΓΥΝΑΙΚΕΣ!#REF!)</f>
        <v>#REF!</v>
      </c>
      <c r="K6" s="5" t="e">
        <f>IF(ΓΥΝΑΙΚΕΣ!#REF!="","",ΓΥΝΑΙΚΕΣ!#REF!)</f>
        <v>#REF!</v>
      </c>
      <c r="L6" s="5" t="e">
        <f>IF(ΓΥΝΑΙΚΕΣ!#REF!="","",ΓΥΝΑΙΚΕΣ!#REF!)</f>
        <v>#REF!</v>
      </c>
      <c r="M6" s="13"/>
      <c r="N6" s="4"/>
    </row>
    <row r="7" spans="1:16" ht="12.75">
      <c r="A7" s="67"/>
      <c r="B7" s="9" t="e">
        <f>IF(ΓΥΝΑΙΚΕΣ!#REF!="","",ΓΥΝΑΙΚΕΣ!#REF!)</f>
        <v>#REF!</v>
      </c>
      <c r="C7" s="11" t="e">
        <f>ΓΥΝΑΙΚΕΣ!#REF!</f>
        <v>#REF!</v>
      </c>
      <c r="D7" s="11"/>
      <c r="E7" s="11" t="e">
        <f>ΓΥΝΑΙΚΕΣ!#REF!</f>
        <v>#REF!</v>
      </c>
      <c r="F7" s="11" t="e">
        <f>ΓΥΝΑΙΚΕΣ!#REF!</f>
        <v>#REF!</v>
      </c>
      <c r="G7" s="11" t="e">
        <f>ΓΥΝΑΙΚΕΣ!#REF!</f>
        <v>#REF!</v>
      </c>
      <c r="H7" s="11"/>
      <c r="I7" s="11" t="e">
        <f>ΓΥΝΑΙΚΕΣ!#REF!</f>
        <v>#REF!</v>
      </c>
      <c r="J7" s="11"/>
      <c r="K7" s="11" t="e">
        <f>ΓΥΝΑΙΚΕΣ!#REF!</f>
        <v>#REF!</v>
      </c>
      <c r="L7" s="11" t="e">
        <f>ΓΥΝΑΙΚΕΣ!#REF!</f>
        <v>#REF!</v>
      </c>
      <c r="M7" s="12" t="e">
        <f>IF(IF(C7&lt;&gt;0,C7,0)+IF(E7&lt;&gt;0,E7,0)+IF(F7&lt;&gt;0,F7,0)+IF(G7&lt;&gt;0,G7,0)+IF(I7&lt;&gt;0,I7,0)+IF(K7&lt;&gt;0,K7,0)+IF(L7&lt;&gt;0,L7,0)&lt;&gt;0,IF(C7&lt;&gt;0,C7,0)+IF(E7&lt;&gt;0,E7,0)+IF(F7&lt;&gt;0,F7,0)+IF(G7&lt;&gt;0,G7,0)+IF(I7&lt;&gt;0,I7,0)+IF(K7&lt;&gt;0,K7,0)+IF(L7&lt;&gt;0,L7,0),"")</f>
        <v>#REF!</v>
      </c>
      <c r="N7" s="4"/>
      <c r="P7" s="3"/>
    </row>
    <row r="8" spans="1:14" ht="12.75">
      <c r="A8" s="66">
        <v>2</v>
      </c>
      <c r="B8" s="7">
        <f>IF(ΓΥΝΑΙΚΕΣ!E6="","",ΓΥΝΑΙΚΕΣ!E6)</f>
        <v>216599</v>
      </c>
      <c r="C8" s="5">
        <f>IF(ΓΥΝΑΙΚΕΣ!G6="","",ΓΥΝΑΙΚΕΣ!G6)</f>
        <v>14.03</v>
      </c>
      <c r="D8" s="5" t="e">
        <f>IF(ΓΥΝΑΙΚΕΣ!#REF!="","",ΓΥΝΑΙΚΕΣ!#REF!)</f>
        <v>#REF!</v>
      </c>
      <c r="E8" s="5">
        <f>IF(ΓΥΝΑΙΚΕΣ!H6="","",ΓΥΝΑΙΚΕΣ!H6)</f>
        <v>1.63</v>
      </c>
      <c r="F8" s="5">
        <f>IF(ΓΥΝΑΙΚΕΣ!I6="","",ΓΥΝΑΙΚΕΣ!I6)</f>
        <v>13.47</v>
      </c>
      <c r="G8" s="5">
        <f>IF(ΓΥΝΑΙΚΕΣ!J6="","",ΓΥΝΑΙΚΕΣ!J6)</f>
        <v>26.17</v>
      </c>
      <c r="H8" s="5" t="e">
        <f>IF(ΓΥΝΑΙΚΕΣ!#REF!="","",ΓΥΝΑΙΚΕΣ!#REF!)</f>
        <v>#REF!</v>
      </c>
      <c r="I8" s="5">
        <f>IF(ΓΥΝΑΙΚΕΣ!K6="","",ΓΥΝΑΙΚΕΣ!K6)</f>
        <v>5.85</v>
      </c>
      <c r="J8" s="5" t="e">
        <f>IF(ΓΥΝΑΙΚΕΣ!#REF!="","",ΓΥΝΑΙΚΕΣ!#REF!)</f>
        <v>#REF!</v>
      </c>
      <c r="K8" s="5">
        <f>IF(ΓΥΝΑΙΚΕΣ!L6="","",ΓΥΝΑΙΚΕΣ!L6)</f>
        <v>54.14</v>
      </c>
      <c r="L8" s="6" t="str">
        <f>IF(ΓΥΝΑΙΚΕΣ!M6="","",ΓΥΝΑΙΚΕΣ!M6)</f>
        <v>2,28,25</v>
      </c>
      <c r="M8" s="13"/>
      <c r="N8" s="4"/>
    </row>
    <row r="9" spans="1:16" ht="12.75">
      <c r="A9" s="67"/>
      <c r="B9" s="9" t="str">
        <f>IF(ΓΥΝΑΙΚΕΣ!F6="","",ΓΥΝΑΙΚΕΣ!F6)</f>
        <v>ΤΡΙΤΩΝ ΘΕΣΝΙΚΗΣ</v>
      </c>
      <c r="C9" s="11">
        <f>ΓΥΝΑΙΚΕΣ!N6</f>
        <v>974</v>
      </c>
      <c r="D9" s="11"/>
      <c r="E9" s="11">
        <f>ΓΥΝΑΙΚΕΣ!O6</f>
        <v>771</v>
      </c>
      <c r="F9" s="11">
        <f>ΓΥΝΑΙΚΕΣ!P6</f>
        <v>759</v>
      </c>
      <c r="G9" s="11">
        <f>ΓΥΝΑΙΚΕΣ!Q6</f>
        <v>782</v>
      </c>
      <c r="H9" s="11"/>
      <c r="I9" s="11">
        <f>ΓΥΝΑΙΚΕΣ!R6</f>
        <v>804</v>
      </c>
      <c r="J9" s="11"/>
      <c r="K9" s="11">
        <f>ΓΥΝΑΙΚΕΣ!S6</f>
        <v>940</v>
      </c>
      <c r="L9" s="27">
        <f>ΓΥΝΑΙΚΕΣ!T6</f>
        <v>715</v>
      </c>
      <c r="M9" s="12">
        <f>IF(IF(C9&lt;&gt;0,C9,0)+IF(E9&lt;&gt;0,E9,0)+IF(F9&lt;&gt;0,F9,0)+IF(G9&lt;&gt;0,G9,0)+IF(I9&lt;&gt;0,I9,0)+IF(K9&lt;&gt;0,K9,0)+IF(L9&lt;&gt;0,L9,0)&lt;&gt;0,IF(C9&lt;&gt;0,C9,0)+IF(E9&lt;&gt;0,E9,0)+IF(F9&lt;&gt;0,F9,0)+IF(G9&lt;&gt;0,G9,0)+IF(I9&lt;&gt;0,I9,0)+IF(K9&lt;&gt;0,K9,0)+IF(L9&lt;&gt;0,L9,0),"")</f>
        <v>5745</v>
      </c>
      <c r="N9" s="4"/>
      <c r="P9" s="3"/>
    </row>
    <row r="10" spans="1:14" ht="12.75">
      <c r="A10" s="66">
        <v>3</v>
      </c>
      <c r="B10" s="7">
        <f>IF(ΓΥΝΑΙΚΕΣ!E7="","",ΓΥΝΑΙΚΕΣ!E7)</f>
        <v>281205</v>
      </c>
      <c r="C10" s="5">
        <f>IF(ΓΥΝΑΙΚΕΣ!G7="","",ΓΥΝΑΙΚΕΣ!G7)</f>
        <v>15.3</v>
      </c>
      <c r="D10" s="5" t="e">
        <f>IF(ΓΥΝΑΙΚΕΣ!#REF!="","",ΓΥΝΑΙΚΕΣ!#REF!)</f>
        <v>#REF!</v>
      </c>
      <c r="E10" s="5">
        <f>IF(ΓΥΝΑΙΚΕΣ!H7="","",ΓΥΝΑΙΚΕΣ!H7)</f>
        <v>1.69</v>
      </c>
      <c r="F10" s="5">
        <f>IF(ΓΥΝΑΙΚΕΣ!I7="","",ΓΥΝΑΙΚΕΣ!I7)</f>
        <v>12.33</v>
      </c>
      <c r="G10" s="5">
        <f>IF(ΓΥΝΑΙΚΕΣ!J7="","",ΓΥΝΑΙΚΕΣ!J7)</f>
        <v>27.56</v>
      </c>
      <c r="H10" s="5" t="e">
        <f>IF(ΓΥΝΑΙΚΕΣ!#REF!="","",ΓΥΝΑΙΚΕΣ!#REF!)</f>
        <v>#REF!</v>
      </c>
      <c r="I10" s="5">
        <f>IF(ΓΥΝΑΙΚΕΣ!K7="","",ΓΥΝΑΙΚΕΣ!K7)</f>
        <v>5.22</v>
      </c>
      <c r="J10" s="5" t="e">
        <f>IF(ΓΥΝΑΙΚΕΣ!#REF!="","",ΓΥΝΑΙΚΕΣ!#REF!)</f>
        <v>#REF!</v>
      </c>
      <c r="K10" s="5">
        <f>IF(ΓΥΝΑΙΚΕΣ!L7="","",ΓΥΝΑΙΚΕΣ!L7)</f>
        <v>44.36</v>
      </c>
      <c r="L10" s="6" t="str">
        <f>IF(ΓΥΝΑΙΚΕΣ!M7="","",ΓΥΝΑΙΚΕΣ!M7)</f>
        <v>2,21,85</v>
      </c>
      <c r="M10" s="13"/>
      <c r="N10" s="4"/>
    </row>
    <row r="11" spans="1:16" ht="12.75">
      <c r="A11" s="67"/>
      <c r="B11" s="9" t="str">
        <f>IF(ΓΥΝΑΙΚΕΣ!F7="","",ΓΥΝΑΙΚΕΣ!F7)</f>
        <v>Α.Σ.ΤΙΤΑΝ ΣΕΡΒΙΩΝ</v>
      </c>
      <c r="C11" s="11">
        <f>ΓΥΝΑΙΚΕΣ!N7</f>
        <v>802</v>
      </c>
      <c r="D11" s="11"/>
      <c r="E11" s="11">
        <f>ΓΥΝΑΙΚΕΣ!O7</f>
        <v>842</v>
      </c>
      <c r="F11" s="11">
        <f>ΓΥΝΑΙΚΕΣ!P7</f>
        <v>683</v>
      </c>
      <c r="G11" s="11">
        <f>ΓΥΝΑΙΚΕΣ!Q7</f>
        <v>666</v>
      </c>
      <c r="H11" s="11"/>
      <c r="I11" s="11">
        <f>ΓΥΝΑΙΚΕΣ!R7</f>
        <v>620</v>
      </c>
      <c r="J11" s="11"/>
      <c r="K11" s="11">
        <f>ΓΥΝΑΙΚΕΣ!S7</f>
        <v>751</v>
      </c>
      <c r="L11" s="27">
        <f>ΓΥΝΑΙΚΕΣ!T7</f>
        <v>799</v>
      </c>
      <c r="M11" s="12">
        <f>IF(IF(C11&lt;&gt;0,C11,0)+IF(E11&lt;&gt;0,E11,0)+IF(F11&lt;&gt;0,F11,0)+IF(G11&lt;&gt;0,G11,0)+IF(I11&lt;&gt;0,I11,0)+IF(K11&lt;&gt;0,K11,0)+IF(L11&lt;&gt;0,L11,0)&lt;&gt;0,IF(C11&lt;&gt;0,C11,0)+IF(E11&lt;&gt;0,E11,0)+IF(F11&lt;&gt;0,F11,0)+IF(G11&lt;&gt;0,G11,0)+IF(I11&lt;&gt;0,I11,0)+IF(K11&lt;&gt;0,K11,0)+IF(L11&lt;&gt;0,L11,0),"")</f>
        <v>5163</v>
      </c>
      <c r="N11" s="4"/>
      <c r="P11" s="3"/>
    </row>
    <row r="12" spans="1:14" ht="12.75">
      <c r="A12" s="66">
        <v>4</v>
      </c>
      <c r="B12" s="7">
        <f>IF(ΓΥΝΑΙΚΕΣ!E8="","",ΓΥΝΑΙΚΕΣ!E8)</f>
        <v>313382</v>
      </c>
      <c r="C12" s="5">
        <f>IF(ΓΥΝΑΙΚΕΣ!G8="","",ΓΥΝΑΙΚΕΣ!G8)</f>
        <v>15.28</v>
      </c>
      <c r="D12" s="5" t="e">
        <f>IF(ΓΥΝΑΙΚΕΣ!#REF!="","",ΓΥΝΑΙΚΕΣ!#REF!)</f>
        <v>#REF!</v>
      </c>
      <c r="E12" s="5">
        <f>IF(ΓΥΝΑΙΚΕΣ!H8="","",ΓΥΝΑΙΚΕΣ!H8)</f>
        <v>1.63</v>
      </c>
      <c r="F12" s="5">
        <f>IF(ΓΥΝΑΙΚΕΣ!I8="","",ΓΥΝΑΙΚΕΣ!I8)</f>
        <v>11.06</v>
      </c>
      <c r="G12" s="5">
        <f>IF(ΓΥΝΑΙΚΕΣ!J8="","",ΓΥΝΑΙΚΕΣ!J8)</f>
        <v>26.54</v>
      </c>
      <c r="H12" s="5" t="e">
        <f>IF(ΓΥΝΑΙΚΕΣ!#REF!="","",ΓΥΝΑΙΚΕΣ!#REF!)</f>
        <v>#REF!</v>
      </c>
      <c r="I12" s="5">
        <f>IF(ΓΥΝΑΙΚΕΣ!K8="","",ΓΥΝΑΙΚΕΣ!K8)</f>
        <v>5.34</v>
      </c>
      <c r="J12" s="5" t="e">
        <f>IF(ΓΥΝΑΙΚΕΣ!#REF!="","",ΓΥΝΑΙΚΕΣ!#REF!)</f>
        <v>#REF!</v>
      </c>
      <c r="K12" s="5">
        <f>IF(ΓΥΝΑΙΚΕΣ!L8="","",ΓΥΝΑΙΚΕΣ!L8)</f>
        <v>46.17</v>
      </c>
      <c r="L12" s="6" t="str">
        <f>IF(ΓΥΝΑΙΚΕΣ!M8="","",ΓΥΝΑΙΚΕΣ!M8)</f>
        <v>2,34,72</v>
      </c>
      <c r="M12" s="13"/>
      <c r="N12" s="4"/>
    </row>
    <row r="13" spans="1:16" ht="12.75">
      <c r="A13" s="67"/>
      <c r="B13" s="9" t="str">
        <f>IF(ΓΥΝΑΙΚΕΣ!F8="","",ΓΥΝΑΙΚΕΣ!F8)</f>
        <v>ΓΑΣ ΙΕΡΑΠΕΤΡΑΣ</v>
      </c>
      <c r="C13" s="11">
        <f>ΓΥΝΑΙΚΕΣ!N8</f>
        <v>805</v>
      </c>
      <c r="D13" s="11"/>
      <c r="E13" s="11">
        <f>ΓΥΝΑΙΚΕΣ!O8</f>
        <v>771</v>
      </c>
      <c r="F13" s="11">
        <f>ΓΥΝΑΙΚΕΣ!P8</f>
        <v>599</v>
      </c>
      <c r="G13" s="11">
        <f>ΓΥΝΑΙΚΕΣ!Q8</f>
        <v>751</v>
      </c>
      <c r="H13" s="11"/>
      <c r="I13" s="11">
        <f>ΓΥΝΑΙΚΕΣ!R8</f>
        <v>654</v>
      </c>
      <c r="J13" s="11"/>
      <c r="K13" s="11">
        <f>ΓΥΝΑΙΚΕΣ!S8</f>
        <v>786</v>
      </c>
      <c r="L13" s="27">
        <f>ΓΥΝΑΙΚΕΣ!T8</f>
        <v>635</v>
      </c>
      <c r="M13" s="12">
        <f>IF(IF(C13&lt;&gt;0,C13,0)+IF(E13&lt;&gt;0,E13,0)+IF(F13&lt;&gt;0,F13,0)+IF(G13&lt;&gt;0,G13,0)+IF(I13&lt;&gt;0,I13,0)+IF(K13&lt;&gt;0,K13,0)+IF(L13&lt;&gt;0,L13,0)&lt;&gt;0,IF(C13&lt;&gt;0,C13,0)+IF(E13&lt;&gt;0,E13,0)+IF(F13&lt;&gt;0,F13,0)+IF(G13&lt;&gt;0,G13,0)+IF(I13&lt;&gt;0,I13,0)+IF(K13&lt;&gt;0,K13,0)+IF(L13&lt;&gt;0,L13,0),"")</f>
        <v>5001</v>
      </c>
      <c r="N13" s="4"/>
      <c r="P13" s="3"/>
    </row>
    <row r="14" spans="1:14" ht="12.75">
      <c r="A14" s="66">
        <v>5</v>
      </c>
      <c r="B14" s="7">
        <f>IF(ΓΥΝΑΙΚΕΣ!E9="","",ΓΥΝΑΙΚΕΣ!E9)</f>
        <v>262705</v>
      </c>
      <c r="C14" s="5">
        <f>IF(ΓΥΝΑΙΚΕΣ!G9="","",ΓΥΝΑΙΚΕΣ!G9)</f>
        <v>15.62</v>
      </c>
      <c r="D14" s="5" t="e">
        <f>IF(ΓΥΝΑΙΚΕΣ!#REF!="","",ΓΥΝΑΙΚΕΣ!#REF!)</f>
        <v>#REF!</v>
      </c>
      <c r="E14" s="5">
        <f>IF(ΓΥΝΑΙΚΕΣ!H9="","",ΓΥΝΑΙΚΕΣ!H9)</f>
        <v>1.51</v>
      </c>
      <c r="F14" s="5">
        <f>IF(ΓΥΝΑΙΚΕΣ!I9="","",ΓΥΝΑΙΚΕΣ!I9)</f>
        <v>11.88</v>
      </c>
      <c r="G14" s="5">
        <f>IF(ΓΥΝΑΙΚΕΣ!J9="","",ΓΥΝΑΙΚΕΣ!J9)</f>
        <v>26.92</v>
      </c>
      <c r="H14" s="5" t="e">
        <f>IF(ΓΥΝΑΙΚΕΣ!#REF!="","",ΓΥΝΑΙΚΕΣ!#REF!)</f>
        <v>#REF!</v>
      </c>
      <c r="I14" s="5">
        <f>IF(ΓΥΝΑΙΚΕΣ!K9="","",ΓΥΝΑΙΚΕΣ!K9)</f>
        <v>5.47</v>
      </c>
      <c r="J14" s="5" t="e">
        <f>IF(ΓΥΝΑΙΚΕΣ!#REF!="","",ΓΥΝΑΙΚΕΣ!#REF!)</f>
        <v>#REF!</v>
      </c>
      <c r="K14" s="5">
        <f>IF(ΓΥΝΑΙΚΕΣ!L9="","",ΓΥΝΑΙΚΕΣ!L9)</f>
        <v>40.21</v>
      </c>
      <c r="L14" s="6" t="str">
        <f>IF(ΓΥΝΑΙΚΕΣ!M9="","",ΓΥΝΑΙΚΕΣ!M9)</f>
        <v>2,23,37</v>
      </c>
      <c r="M14" s="13"/>
      <c r="N14" s="4"/>
    </row>
    <row r="15" spans="1:16" ht="12.75">
      <c r="A15" s="67"/>
      <c r="B15" s="9" t="str">
        <f>IF(ΓΥΝΑΙΚΕΣ!F9="","",ΓΥΝΑΙΚΕΣ!F9)</f>
        <v>ΑΟ ΜΥΚΟΝΟΥ</v>
      </c>
      <c r="C15" s="11">
        <f>ΓΥΝΑΙΚΕΣ!N9</f>
        <v>762</v>
      </c>
      <c r="D15" s="11"/>
      <c r="E15" s="11">
        <f>ΓΥΝΑΙΚΕΣ!O9</f>
        <v>632</v>
      </c>
      <c r="F15" s="11">
        <f>ΓΥΝΑΙΚΕΣ!P9</f>
        <v>653</v>
      </c>
      <c r="G15" s="11">
        <f>ΓΥΝΑΙΚΕΣ!Q9</f>
        <v>718</v>
      </c>
      <c r="H15" s="11"/>
      <c r="I15" s="11">
        <f>ΓΥΝΑΙΚΕΣ!R9</f>
        <v>691</v>
      </c>
      <c r="J15" s="11"/>
      <c r="K15" s="11">
        <f>ΓΥΝΑΙΚΕΣ!S9</f>
        <v>671</v>
      </c>
      <c r="L15" s="27">
        <f>ΓΥΝΑΙΚΕΣ!T9</f>
        <v>778</v>
      </c>
      <c r="M15" s="12">
        <f>IF(IF(C15&lt;&gt;0,C15,0)+IF(E15&lt;&gt;0,E15,0)+IF(F15&lt;&gt;0,F15,0)+IF(G15&lt;&gt;0,G15,0)+IF(I15&lt;&gt;0,I15,0)+IF(K15&lt;&gt;0,K15,0)+IF(L15&lt;&gt;0,L15,0)&lt;&gt;0,IF(C15&lt;&gt;0,C15,0)+IF(E15&lt;&gt;0,E15,0)+IF(F15&lt;&gt;0,F15,0)+IF(G15&lt;&gt;0,G15,0)+IF(I15&lt;&gt;0,I15,0)+IF(K15&lt;&gt;0,K15,0)+IF(L15&lt;&gt;0,L15,0),"")</f>
        <v>4905</v>
      </c>
      <c r="N15" s="4"/>
      <c r="P15" s="3"/>
    </row>
    <row r="16" spans="1:14" ht="12.75">
      <c r="A16" s="66">
        <v>6</v>
      </c>
      <c r="B16" s="7">
        <f>IF(ΓΥΝΑΙΚΕΣ!E10="","",ΓΥΝΑΙΚΕΣ!E10)</f>
        <v>299805</v>
      </c>
      <c r="C16" s="5">
        <f>IF(ΓΥΝΑΙΚΕΣ!G10="","",ΓΥΝΑΙΚΕΣ!G10)</f>
        <v>15.01</v>
      </c>
      <c r="D16" s="5" t="e">
        <f>IF(ΓΥΝΑΙΚΕΣ!#REF!="","",ΓΥΝΑΙΚΕΣ!#REF!)</f>
        <v>#REF!</v>
      </c>
      <c r="E16" s="5">
        <f>IF(ΓΥΝΑΙΚΕΣ!H10="","",ΓΥΝΑΙΚΕΣ!H10)</f>
        <v>1.51</v>
      </c>
      <c r="F16" s="5">
        <f>IF(ΓΥΝΑΙΚΕΣ!I10="","",ΓΥΝΑΙΚΕΣ!I10)</f>
        <v>11.74</v>
      </c>
      <c r="G16" s="5">
        <f>IF(ΓΥΝΑΙΚΕΣ!J10="","",ΓΥΝΑΙΚΕΣ!J10)</f>
        <v>26.3</v>
      </c>
      <c r="H16" s="5" t="e">
        <f>IF(ΓΥΝΑΙΚΕΣ!#REF!="","",ΓΥΝΑΙΚΕΣ!#REF!)</f>
        <v>#REF!</v>
      </c>
      <c r="I16" s="5">
        <f>IF(ΓΥΝΑΙΚΕΣ!K10="","",ΓΥΝΑΙΚΕΣ!K10)</f>
        <v>5.45</v>
      </c>
      <c r="J16" s="5" t="e">
        <f>IF(ΓΥΝΑΙΚΕΣ!#REF!="","",ΓΥΝΑΙΚΕΣ!#REF!)</f>
        <v>#REF!</v>
      </c>
      <c r="K16" s="5">
        <f>IF(ΓΥΝΑΙΚΕΣ!L10="","",ΓΥΝΑΙΚΕΣ!L10)</f>
        <v>31.86</v>
      </c>
      <c r="L16" s="6" t="str">
        <f>IF(ΓΥΝΑΙΚΕΣ!M10="","",ΓΥΝΑΙΚΕΣ!M10)</f>
        <v>2,23,23</v>
      </c>
      <c r="M16" s="13"/>
      <c r="N16" s="4"/>
    </row>
    <row r="17" spans="1:16" ht="12.75">
      <c r="A17" s="67"/>
      <c r="B17" s="9" t="str">
        <f>IF(ΓΥΝΑΙΚΕΣ!F10="","",ΓΥΝΑΙΚΕΣ!F10)</f>
        <v>ΑΕ ΟΛΥΜΠΙΑΔΑ ΠΑΤΡΩΝ</v>
      </c>
      <c r="C17" s="11">
        <f>ΓΥΝΑΙΚΕΣ!N10</f>
        <v>840</v>
      </c>
      <c r="D17" s="11"/>
      <c r="E17" s="11">
        <f>ΓΥΝΑΙΚΕΣ!O10</f>
        <v>632</v>
      </c>
      <c r="F17" s="11">
        <f>ΓΥΝΑΙΚΕΣ!P10</f>
        <v>644</v>
      </c>
      <c r="G17" s="11">
        <f>ΓΥΝΑΙΚΕΣ!Q10</f>
        <v>771</v>
      </c>
      <c r="H17" s="11"/>
      <c r="I17" s="11">
        <f>ΓΥΝΑΙΚΕΣ!R10</f>
        <v>686</v>
      </c>
      <c r="J17" s="11"/>
      <c r="K17" s="11">
        <f>ΓΥΝΑΙΚΕΣ!S10</f>
        <v>512</v>
      </c>
      <c r="L17" s="27">
        <f>ΓΥΝΑΙΚΕΣ!T10</f>
        <v>780</v>
      </c>
      <c r="M17" s="12">
        <f>IF(IF(C17&lt;&gt;0,C17,0)+IF(E17&lt;&gt;0,E17,0)+IF(F17&lt;&gt;0,F17,0)+IF(G17&lt;&gt;0,G17,0)+IF(I17&lt;&gt;0,I17,0)+IF(K17&lt;&gt;0,K17,0)+IF(L17&lt;&gt;0,L17,0)&lt;&gt;0,IF(C17&lt;&gt;0,C17,0)+IF(E17&lt;&gt;0,E17,0)+IF(F17&lt;&gt;0,F17,0)+IF(G17&lt;&gt;0,G17,0)+IF(I17&lt;&gt;0,I17,0)+IF(K17&lt;&gt;0,K17,0)+IF(L17&lt;&gt;0,L17,0),"")</f>
        <v>4865</v>
      </c>
      <c r="N17" s="4"/>
      <c r="P17" s="3"/>
    </row>
    <row r="18" spans="1:14" ht="12.75">
      <c r="A18" s="66">
        <v>7</v>
      </c>
      <c r="B18" s="7">
        <f>IF(ΓΥΝΑΙΚΕΣ!E11="","",ΓΥΝΑΙΚΕΣ!E11)</f>
        <v>325823</v>
      </c>
      <c r="C18" s="5">
        <f>IF(ΓΥΝΑΙΚΕΣ!G11="","",ΓΥΝΑΙΚΕΣ!G11)</f>
        <v>15.44</v>
      </c>
      <c r="D18" s="5" t="e">
        <f>IF(ΓΥΝΑΙΚΕΣ!#REF!="","",ΓΥΝΑΙΚΕΣ!#REF!)</f>
        <v>#REF!</v>
      </c>
      <c r="E18" s="5">
        <f>IF(ΓΥΝΑΙΚΕΣ!H11="","",ΓΥΝΑΙΚΕΣ!H11)</f>
        <v>1.57</v>
      </c>
      <c r="F18" s="5">
        <f>IF(ΓΥΝΑΙΚΕΣ!I11="","",ΓΥΝΑΙΚΕΣ!I11)</f>
        <v>10.97</v>
      </c>
      <c r="G18" s="5">
        <f>IF(ΓΥΝΑΙΚΕΣ!J11="","",ΓΥΝΑΙΚΕΣ!J11)</f>
        <v>26.4</v>
      </c>
      <c r="H18" s="5" t="e">
        <f>IF(ΓΥΝΑΙΚΕΣ!#REF!="","",ΓΥΝΑΙΚΕΣ!#REF!)</f>
        <v>#REF!</v>
      </c>
      <c r="I18" s="5">
        <f>IF(ΓΥΝΑΙΚΕΣ!K11="","",ΓΥΝΑΙΚΕΣ!K11)</f>
        <v>4.95</v>
      </c>
      <c r="J18" s="5" t="e">
        <f>IF(ΓΥΝΑΙΚΕΣ!#REF!="","",ΓΥΝΑΙΚΕΣ!#REF!)</f>
        <v>#REF!</v>
      </c>
      <c r="K18" s="5">
        <f>IF(ΓΥΝΑΙΚΕΣ!L11="","",ΓΥΝΑΙΚΕΣ!L11)</f>
        <v>30.04</v>
      </c>
      <c r="L18" s="6" t="str">
        <f>IF(ΓΥΝΑΙΚΕΣ!M11="","",ΓΥΝΑΙΚΕΣ!M11)</f>
        <v>2,29,52</v>
      </c>
      <c r="M18" s="13"/>
      <c r="N18" s="4"/>
    </row>
    <row r="19" spans="1:16" ht="12.75">
      <c r="A19" s="67"/>
      <c r="B19" s="9" t="str">
        <f>IF(ΓΥΝΑΙΚΕΣ!F11="","",ΓΥΝΑΙΚΕΣ!F11)</f>
        <v>ΑΠΣ ΦΙΛΙΠΠΟΣ ΒΕΡΟΙΑΣ</v>
      </c>
      <c r="C19" s="11">
        <f>ΓΥΝΑΙΚΕΣ!N11</f>
        <v>784</v>
      </c>
      <c r="D19" s="11"/>
      <c r="E19" s="11">
        <f>ΓΥΝΑΙΚΕΣ!O11</f>
        <v>701</v>
      </c>
      <c r="F19" s="11">
        <f>ΓΥΝΑΙΚΕΣ!P11</f>
        <v>593</v>
      </c>
      <c r="G19" s="11">
        <f>ΓΥΝΑΙΚΕΣ!Q11</f>
        <v>763</v>
      </c>
      <c r="H19" s="11"/>
      <c r="I19" s="11">
        <f>ΓΥΝΑΙΚΕΣ!R11</f>
        <v>546</v>
      </c>
      <c r="J19" s="11"/>
      <c r="K19" s="11">
        <f>ΓΥΝΑΙΚΕΣ!S11</f>
        <v>477</v>
      </c>
      <c r="L19" s="27">
        <f>ΓΥΝΑΙΚΕΣ!T11</f>
        <v>699</v>
      </c>
      <c r="M19" s="12">
        <f>IF(IF(C19&lt;&gt;0,C19,0)+IF(E19&lt;&gt;0,E19,0)+IF(F19&lt;&gt;0,F19,0)+IF(G19&lt;&gt;0,G19,0)+IF(I19&lt;&gt;0,I19,0)+IF(K19&lt;&gt;0,K19,0)+IF(L19&lt;&gt;0,L19,0)&lt;&gt;0,IF(C19&lt;&gt;0,C19,0)+IF(E19&lt;&gt;0,E19,0)+IF(F19&lt;&gt;0,F19,0)+IF(G19&lt;&gt;0,G19,0)+IF(I19&lt;&gt;0,I19,0)+IF(K19&lt;&gt;0,K19,0)+IF(L19&lt;&gt;0,L19,0),"")</f>
        <v>4563</v>
      </c>
      <c r="N19" s="4"/>
      <c r="P19" s="3"/>
    </row>
    <row r="20" spans="1:14" ht="12.75">
      <c r="A20" s="66">
        <v>8</v>
      </c>
      <c r="B20" s="7">
        <f>IF(ΓΥΝΑΙΚΕΣ!E12="","",ΓΥΝΑΙΚΕΣ!E12)</f>
        <v>279043</v>
      </c>
      <c r="C20" s="5">
        <f>IF(ΓΥΝΑΙΚΕΣ!G12="","",ΓΥΝΑΙΚΕΣ!G12)</f>
        <v>15.62</v>
      </c>
      <c r="D20" s="5" t="e">
        <f>IF(ΓΥΝΑΙΚΕΣ!#REF!="","",ΓΥΝΑΙΚΕΣ!#REF!)</f>
        <v>#REF!</v>
      </c>
      <c r="E20" s="5">
        <f>IF(ΓΥΝΑΙΚΕΣ!H12="","",ΓΥΝΑΙΚΕΣ!H12)</f>
        <v>1.51</v>
      </c>
      <c r="F20" s="5">
        <f>IF(ΓΥΝΑΙΚΕΣ!I12="","",ΓΥΝΑΙΚΕΣ!I12)</f>
        <v>9.59</v>
      </c>
      <c r="G20" s="5">
        <f>IF(ΓΥΝΑΙΚΕΣ!J12="","",ΓΥΝΑΙΚΕΣ!J12)</f>
        <v>26.94</v>
      </c>
      <c r="H20" s="5" t="e">
        <f>IF(ΓΥΝΑΙΚΕΣ!#REF!="","",ΓΥΝΑΙΚΕΣ!#REF!)</f>
        <v>#REF!</v>
      </c>
      <c r="I20" s="5">
        <f>IF(ΓΥΝΑΙΚΕΣ!K12="","",ΓΥΝΑΙΚΕΣ!K12)</f>
        <v>5.15</v>
      </c>
      <c r="J20" s="5" t="e">
        <f>IF(ΓΥΝΑΙΚΕΣ!#REF!="","",ΓΥΝΑΙΚΕΣ!#REF!)</f>
        <v>#REF!</v>
      </c>
      <c r="K20" s="5">
        <f>IF(ΓΥΝΑΙΚΕΣ!L12="","",ΓΥΝΑΙΚΕΣ!L12)</f>
        <v>23.89</v>
      </c>
      <c r="L20" s="6" t="str">
        <f>IF(ΓΥΝΑΙΚΕΣ!M12="","",ΓΥΝΑΙΚΕΣ!M12)</f>
        <v>2,23,44</v>
      </c>
      <c r="M20" s="13"/>
      <c r="N20" s="4"/>
    </row>
    <row r="21" spans="1:16" ht="12.75">
      <c r="A21" s="67"/>
      <c r="B21" s="9" t="str">
        <f>IF(ΓΥΝΑΙΚΕΣ!F12="","",ΓΥΝΑΙΚΕΣ!F12)</f>
        <v>ΠΑΝΕΛΛΗΝΙΟΣ ΓΣ</v>
      </c>
      <c r="C21" s="11">
        <f>ΓΥΝΑΙΚΕΣ!N12</f>
        <v>762</v>
      </c>
      <c r="D21" s="11"/>
      <c r="E21" s="11">
        <f>ΓΥΝΑΙΚΕΣ!O12</f>
        <v>632</v>
      </c>
      <c r="F21" s="11">
        <f>ΓΥΝΑΙΚΕΣ!P12</f>
        <v>503</v>
      </c>
      <c r="G21" s="11">
        <f>ΓΥΝΑΙΚΕΣ!Q12</f>
        <v>717</v>
      </c>
      <c r="H21" s="11"/>
      <c r="I21" s="11">
        <f>ΓΥΝΑΙΚΕΣ!R12</f>
        <v>601</v>
      </c>
      <c r="J21" s="11"/>
      <c r="K21" s="11">
        <f>ΓΥΝΑΙΚΕΣ!S12</f>
        <v>361</v>
      </c>
      <c r="L21" s="27">
        <f>ΓΥΝΑΙΚΕΣ!T12</f>
        <v>777</v>
      </c>
      <c r="M21" s="12">
        <f>IF(IF(C21&lt;&gt;0,C21,0)+IF(E21&lt;&gt;0,E21,0)+IF(F21&lt;&gt;0,F21,0)+IF(G21&lt;&gt;0,G21,0)+IF(I21&lt;&gt;0,I21,0)+IF(K21&lt;&gt;0,K21,0)+IF(L21&lt;&gt;0,L21,0)&lt;&gt;0,IF(C21&lt;&gt;0,C21,0)+IF(E21&lt;&gt;0,E21,0)+IF(F21&lt;&gt;0,F21,0)+IF(G21&lt;&gt;0,G21,0)+IF(I21&lt;&gt;0,I21,0)+IF(K21&lt;&gt;0,K21,0)+IF(L21&lt;&gt;0,L21,0),"")</f>
        <v>4353</v>
      </c>
      <c r="N21" s="4"/>
      <c r="P21" s="3"/>
    </row>
    <row r="22" spans="1:14" ht="12.75">
      <c r="A22" s="66">
        <v>9</v>
      </c>
      <c r="B22" s="7">
        <f>IF(ΓΥΝΑΙΚΕΣ!E13="","",ΓΥΝΑΙΚΕΣ!E13)</f>
        <v>312731</v>
      </c>
      <c r="C22" s="5">
        <f>IF(ΓΥΝΑΙΚΕΣ!G13="","",ΓΥΝΑΙΚΕΣ!G13)</f>
        <v>15.54</v>
      </c>
      <c r="D22" s="5" t="e">
        <f>IF(ΓΥΝΑΙΚΕΣ!#REF!="","",ΓΥΝΑΙΚΕΣ!#REF!)</f>
        <v>#REF!</v>
      </c>
      <c r="E22" s="5">
        <f>IF(ΓΥΝΑΙΚΕΣ!H13="","",ΓΥΝΑΙΚΕΣ!H13)</f>
        <v>1.48</v>
      </c>
      <c r="F22" s="5">
        <f>IF(ΓΥΝΑΙΚΕΣ!I13="","",ΓΥΝΑΙΚΕΣ!I13)</f>
        <v>10.35</v>
      </c>
      <c r="G22" s="5">
        <f>IF(ΓΥΝΑΙΚΕΣ!J13="","",ΓΥΝΑΙΚΕΣ!J13)</f>
        <v>27.94</v>
      </c>
      <c r="H22" s="5" t="e">
        <f>IF(ΓΥΝΑΙΚΕΣ!#REF!="","",ΓΥΝΑΙΚΕΣ!#REF!)</f>
        <v>#REF!</v>
      </c>
      <c r="I22" s="5">
        <f>IF(ΓΥΝΑΙΚΕΣ!K13="","",ΓΥΝΑΙΚΕΣ!K13)</f>
        <v>5.22</v>
      </c>
      <c r="J22" s="5" t="e">
        <f>IF(ΓΥΝΑΙΚΕΣ!#REF!="","",ΓΥΝΑΙΚΕΣ!#REF!)</f>
        <v>#REF!</v>
      </c>
      <c r="K22" s="5">
        <f>IF(ΓΥΝΑΙΚΕΣ!L13="","",ΓΥΝΑΙΚΕΣ!L13)</f>
        <v>33.76</v>
      </c>
      <c r="L22" s="6" t="str">
        <f>IF(ΓΥΝΑΙΚΕΣ!M13="","",ΓΥΝΑΙΚΕΣ!M13)</f>
        <v>2,39,91</v>
      </c>
      <c r="M22" s="13"/>
      <c r="N22" s="4"/>
    </row>
    <row r="23" spans="1:16" ht="12.75">
      <c r="A23" s="67"/>
      <c r="B23" s="9" t="str">
        <f>IF(ΓΥΝΑΙΚΕΣ!F13="","",ΓΥΝΑΙΚΕΣ!F13)</f>
        <v>Ο.Κ.Α  ΚΑΒΑΛΑΣ</v>
      </c>
      <c r="C23" s="11">
        <f>ΓΥΝΑΙΚΕΣ!N13</f>
        <v>772</v>
      </c>
      <c r="D23" s="11"/>
      <c r="E23" s="11">
        <f>ΓΥΝΑΙΚΕΣ!O13</f>
        <v>599</v>
      </c>
      <c r="F23" s="11">
        <f>ΓΥΝΑΙΚΕΣ!P13</f>
        <v>552</v>
      </c>
      <c r="G23" s="11">
        <f>ΓΥΝΑΙΚΕΣ!Q13</f>
        <v>636</v>
      </c>
      <c r="H23" s="11"/>
      <c r="I23" s="11">
        <f>ΓΥΝΑΙΚΕΣ!R13</f>
        <v>620</v>
      </c>
      <c r="J23" s="11"/>
      <c r="K23" s="11">
        <f>ΓΥΝΑΙΚΕΣ!S13</f>
        <v>548</v>
      </c>
      <c r="L23" s="27">
        <f>ΓΥΝΑΙΚΕΣ!T13</f>
        <v>574</v>
      </c>
      <c r="M23" s="12">
        <f>IF(IF(C23&lt;&gt;0,C23,0)+IF(E23&lt;&gt;0,E23,0)+IF(F23&lt;&gt;0,F23,0)+IF(G23&lt;&gt;0,G23,0)+IF(I23&lt;&gt;0,I23,0)+IF(K23&lt;&gt;0,K23,0)+IF(L23&lt;&gt;0,L23,0)&lt;&gt;0,IF(C23&lt;&gt;0,C23,0)+IF(E23&lt;&gt;0,E23,0)+IF(F23&lt;&gt;0,F23,0)+IF(G23&lt;&gt;0,G23,0)+IF(I23&lt;&gt;0,I23,0)+IF(K23&lt;&gt;0,K23,0)+IF(L23&lt;&gt;0,L23,0),"")</f>
        <v>4301</v>
      </c>
      <c r="N23" s="4"/>
      <c r="P23" s="3"/>
    </row>
    <row r="24" spans="1:14" ht="12.75">
      <c r="A24" s="66">
        <v>10</v>
      </c>
      <c r="B24" s="7" t="e">
        <f>IF(ΓΥΝΑΙΚΕΣ!#REF!="","",ΓΥΝΑΙΚΕΣ!#REF!)</f>
        <v>#REF!</v>
      </c>
      <c r="C24" s="5" t="e">
        <f>IF(ΓΥΝΑΙΚΕΣ!#REF!="","",ΓΥΝΑΙΚΕΣ!#REF!)</f>
        <v>#REF!</v>
      </c>
      <c r="D24" s="5" t="e">
        <f>IF(ΓΥΝΑΙΚΕΣ!#REF!="","",ΓΥΝΑΙΚΕΣ!#REF!)</f>
        <v>#REF!</v>
      </c>
      <c r="E24" s="5" t="e">
        <f>IF(ΓΥΝΑΙΚΕΣ!#REF!="","",ΓΥΝΑΙΚΕΣ!#REF!)</f>
        <v>#REF!</v>
      </c>
      <c r="F24" s="5" t="e">
        <f>IF(ΓΥΝΑΙΚΕΣ!#REF!="","",ΓΥΝΑΙΚΕΣ!#REF!)</f>
        <v>#REF!</v>
      </c>
      <c r="G24" s="5" t="e">
        <f>IF(ΓΥΝΑΙΚΕΣ!#REF!="","",ΓΥΝΑΙΚΕΣ!#REF!)</f>
        <v>#REF!</v>
      </c>
      <c r="H24" s="5" t="e">
        <f>IF(ΓΥΝΑΙΚΕΣ!#REF!="","",ΓΥΝΑΙΚΕΣ!#REF!)</f>
        <v>#REF!</v>
      </c>
      <c r="I24" s="5" t="e">
        <f>IF(ΓΥΝΑΙΚΕΣ!#REF!="","",ΓΥΝΑΙΚΕΣ!#REF!)</f>
        <v>#REF!</v>
      </c>
      <c r="J24" s="5" t="e">
        <f>IF(ΓΥΝΑΙΚΕΣ!#REF!="","",ΓΥΝΑΙΚΕΣ!#REF!)</f>
        <v>#REF!</v>
      </c>
      <c r="K24" s="5" t="e">
        <f>IF(ΓΥΝΑΙΚΕΣ!#REF!="","",ΓΥΝΑΙΚΕΣ!#REF!)</f>
        <v>#REF!</v>
      </c>
      <c r="L24" s="6" t="e">
        <f>IF(ΓΥΝΑΙΚΕΣ!#REF!="","",ΓΥΝΑΙΚΕΣ!#REF!)</f>
        <v>#REF!</v>
      </c>
      <c r="M24" s="13"/>
      <c r="N24" s="4"/>
    </row>
    <row r="25" spans="1:16" ht="12.75">
      <c r="A25" s="67"/>
      <c r="B25" s="9" t="e">
        <f>IF(ΓΥΝΑΙΚΕΣ!#REF!="","",ΓΥΝΑΙΚΕΣ!#REF!)</f>
        <v>#REF!</v>
      </c>
      <c r="C25" s="11" t="e">
        <f>ΓΥΝΑΙΚΕΣ!#REF!</f>
        <v>#REF!</v>
      </c>
      <c r="D25" s="11"/>
      <c r="E25" s="11" t="e">
        <f>ΓΥΝΑΙΚΕΣ!#REF!</f>
        <v>#REF!</v>
      </c>
      <c r="F25" s="11" t="e">
        <f>ΓΥΝΑΙΚΕΣ!#REF!</f>
        <v>#REF!</v>
      </c>
      <c r="G25" s="11" t="e">
        <f>ΓΥΝΑΙΚΕΣ!#REF!</f>
        <v>#REF!</v>
      </c>
      <c r="H25" s="11"/>
      <c r="I25" s="11" t="e">
        <f>ΓΥΝΑΙΚΕΣ!#REF!</f>
        <v>#REF!</v>
      </c>
      <c r="J25" s="11"/>
      <c r="K25" s="11" t="e">
        <f>ΓΥΝΑΙΚΕΣ!#REF!</f>
        <v>#REF!</v>
      </c>
      <c r="L25" s="27" t="e">
        <f>ΓΥΝΑΙΚΕΣ!#REF!</f>
        <v>#REF!</v>
      </c>
      <c r="M25" s="12" t="e">
        <f>IF(IF(C25&lt;&gt;0,C25,0)+IF(E25&lt;&gt;0,E25,0)+IF(F25&lt;&gt;0,F25,0)+IF(G25&lt;&gt;0,G25,0)+IF(I25&lt;&gt;0,I25,0)+IF(K25&lt;&gt;0,K25,0)+IF(L25&lt;&gt;0,L25,0)&lt;&gt;0,IF(C25&lt;&gt;0,C25,0)+IF(E25&lt;&gt;0,E25,0)+IF(F25&lt;&gt;0,F25,0)+IF(G25&lt;&gt;0,G25,0)+IF(I25&lt;&gt;0,I25,0)+IF(K25&lt;&gt;0,K25,0)+IF(L25&lt;&gt;0,L25,0),"")</f>
        <v>#REF!</v>
      </c>
      <c r="N25" s="4"/>
      <c r="P25" s="3"/>
    </row>
    <row r="26" spans="1:14" ht="12.75">
      <c r="A26" s="66">
        <v>11</v>
      </c>
      <c r="B26" s="7" t="e">
        <f>IF(ΓΥΝΑΙΚΕΣ!#REF!="","",ΓΥΝΑΙΚΕΣ!#REF!)</f>
        <v>#REF!</v>
      </c>
      <c r="C26" s="5" t="e">
        <f>IF(ΓΥΝΑΙΚΕΣ!#REF!="","",ΓΥΝΑΙΚΕΣ!#REF!)</f>
        <v>#REF!</v>
      </c>
      <c r="D26" s="5" t="e">
        <f>IF(ΓΥΝΑΙΚΕΣ!#REF!="","",ΓΥΝΑΙΚΕΣ!#REF!)</f>
        <v>#REF!</v>
      </c>
      <c r="E26" s="5" t="e">
        <f>IF(ΓΥΝΑΙΚΕΣ!#REF!="","",ΓΥΝΑΙΚΕΣ!#REF!)</f>
        <v>#REF!</v>
      </c>
      <c r="F26" s="5" t="e">
        <f>IF(ΓΥΝΑΙΚΕΣ!#REF!="","",ΓΥΝΑΙΚΕΣ!#REF!)</f>
        <v>#REF!</v>
      </c>
      <c r="G26" s="5" t="e">
        <f>IF(ΓΥΝΑΙΚΕΣ!#REF!="","",ΓΥΝΑΙΚΕΣ!#REF!)</f>
        <v>#REF!</v>
      </c>
      <c r="H26" s="5" t="e">
        <f>IF(ΓΥΝΑΙΚΕΣ!#REF!="","",ΓΥΝΑΙΚΕΣ!#REF!)</f>
        <v>#REF!</v>
      </c>
      <c r="I26" s="5" t="e">
        <f>IF(ΓΥΝΑΙΚΕΣ!#REF!="","",ΓΥΝΑΙΚΕΣ!#REF!)</f>
        <v>#REF!</v>
      </c>
      <c r="J26" s="5" t="e">
        <f>IF(ΓΥΝΑΙΚΕΣ!#REF!="","",ΓΥΝΑΙΚΕΣ!#REF!)</f>
        <v>#REF!</v>
      </c>
      <c r="K26" s="5" t="e">
        <f>IF(ΓΥΝΑΙΚΕΣ!#REF!="","",ΓΥΝΑΙΚΕΣ!#REF!)</f>
        <v>#REF!</v>
      </c>
      <c r="L26" s="6" t="e">
        <f>IF(ΓΥΝΑΙΚΕΣ!#REF!="","",ΓΥΝΑΙΚΕΣ!#REF!)</f>
        <v>#REF!</v>
      </c>
      <c r="M26" s="13"/>
      <c r="N26" s="4"/>
    </row>
    <row r="27" spans="1:16" ht="12.75">
      <c r="A27" s="67"/>
      <c r="B27" s="9" t="e">
        <f>IF(ΓΥΝΑΙΚΕΣ!#REF!="","",ΓΥΝΑΙΚΕΣ!#REF!)</f>
        <v>#REF!</v>
      </c>
      <c r="C27" s="11" t="e">
        <f>ΓΥΝΑΙΚΕΣ!#REF!</f>
        <v>#REF!</v>
      </c>
      <c r="D27" s="11"/>
      <c r="E27" s="11" t="e">
        <f>ΓΥΝΑΙΚΕΣ!#REF!</f>
        <v>#REF!</v>
      </c>
      <c r="F27" s="11" t="e">
        <f>ΓΥΝΑΙΚΕΣ!#REF!</f>
        <v>#REF!</v>
      </c>
      <c r="G27" s="11" t="e">
        <f>ΓΥΝΑΙΚΕΣ!#REF!</f>
        <v>#REF!</v>
      </c>
      <c r="H27" s="11"/>
      <c r="I27" s="11" t="e">
        <f>ΓΥΝΑΙΚΕΣ!#REF!</f>
        <v>#REF!</v>
      </c>
      <c r="J27" s="11"/>
      <c r="K27" s="11" t="e">
        <f>ΓΥΝΑΙΚΕΣ!#REF!</f>
        <v>#REF!</v>
      </c>
      <c r="L27" s="27" t="e">
        <f>ΓΥΝΑΙΚΕΣ!#REF!</f>
        <v>#REF!</v>
      </c>
      <c r="M27" s="12" t="e">
        <f>IF(IF(C27&lt;&gt;0,C27,0)+IF(E27&lt;&gt;0,E27,0)+IF(F27&lt;&gt;0,F27,0)+IF(G27&lt;&gt;0,G27,0)+IF(I27&lt;&gt;0,I27,0)+IF(K27&lt;&gt;0,K27,0)+IF(L27&lt;&gt;0,L27,0)&lt;&gt;0,IF(C27&lt;&gt;0,C27,0)+IF(E27&lt;&gt;0,E27,0)+IF(F27&lt;&gt;0,F27,0)+IF(G27&lt;&gt;0,G27,0)+IF(I27&lt;&gt;0,I27,0)+IF(K27&lt;&gt;0,K27,0)+IF(L27&lt;&gt;0,L27,0),"")</f>
        <v>#REF!</v>
      </c>
      <c r="N27" s="4"/>
      <c r="P27" s="3"/>
    </row>
    <row r="28" spans="1:14" ht="12.75">
      <c r="A28" s="66">
        <v>12</v>
      </c>
      <c r="B28" s="7" t="e">
        <f>IF(ΓΥΝΑΙΚΕΣ!#REF!="","",ΓΥΝΑΙΚΕΣ!#REF!)</f>
        <v>#REF!</v>
      </c>
      <c r="C28" s="5" t="e">
        <f>IF(ΓΥΝΑΙΚΕΣ!#REF!="","",ΓΥΝΑΙΚΕΣ!#REF!)</f>
        <v>#REF!</v>
      </c>
      <c r="D28" s="5" t="e">
        <f>IF(ΓΥΝΑΙΚΕΣ!#REF!="","",ΓΥΝΑΙΚΕΣ!#REF!)</f>
        <v>#REF!</v>
      </c>
      <c r="E28" s="5" t="e">
        <f>IF(ΓΥΝΑΙΚΕΣ!#REF!="","",ΓΥΝΑΙΚΕΣ!#REF!)</f>
        <v>#REF!</v>
      </c>
      <c r="F28" s="5" t="e">
        <f>IF(ΓΥΝΑΙΚΕΣ!#REF!="","",ΓΥΝΑΙΚΕΣ!#REF!)</f>
        <v>#REF!</v>
      </c>
      <c r="G28" s="5" t="e">
        <f>IF(ΓΥΝΑΙΚΕΣ!#REF!="","",ΓΥΝΑΙΚΕΣ!#REF!)</f>
        <v>#REF!</v>
      </c>
      <c r="H28" s="5" t="e">
        <f>IF(ΓΥΝΑΙΚΕΣ!#REF!="","",ΓΥΝΑΙΚΕΣ!#REF!)</f>
        <v>#REF!</v>
      </c>
      <c r="I28" s="5" t="e">
        <f>IF(ΓΥΝΑΙΚΕΣ!#REF!="","",ΓΥΝΑΙΚΕΣ!#REF!)</f>
        <v>#REF!</v>
      </c>
      <c r="J28" s="5" t="e">
        <f>IF(ΓΥΝΑΙΚΕΣ!#REF!="","",ΓΥΝΑΙΚΕΣ!#REF!)</f>
        <v>#REF!</v>
      </c>
      <c r="K28" s="5" t="e">
        <f>IF(ΓΥΝΑΙΚΕΣ!#REF!="","",ΓΥΝΑΙΚΕΣ!#REF!)</f>
        <v>#REF!</v>
      </c>
      <c r="L28" s="6" t="e">
        <f>IF(ΓΥΝΑΙΚΕΣ!#REF!="","",ΓΥΝΑΙΚΕΣ!#REF!)</f>
        <v>#REF!</v>
      </c>
      <c r="M28" s="13"/>
      <c r="N28" s="4"/>
    </row>
    <row r="29" spans="1:16" ht="12.75">
      <c r="A29" s="67"/>
      <c r="B29" s="9" t="e">
        <f>IF(ΓΥΝΑΙΚΕΣ!#REF!="","",ΓΥΝΑΙΚΕΣ!#REF!)</f>
        <v>#REF!</v>
      </c>
      <c r="C29" s="11" t="e">
        <f>ΓΥΝΑΙΚΕΣ!#REF!</f>
        <v>#REF!</v>
      </c>
      <c r="D29" s="11"/>
      <c r="E29" s="11" t="e">
        <f>ΓΥΝΑΙΚΕΣ!#REF!</f>
        <v>#REF!</v>
      </c>
      <c r="F29" s="11" t="e">
        <f>ΓΥΝΑΙΚΕΣ!#REF!</f>
        <v>#REF!</v>
      </c>
      <c r="G29" s="11" t="e">
        <f>ΓΥΝΑΙΚΕΣ!#REF!</f>
        <v>#REF!</v>
      </c>
      <c r="H29" s="11"/>
      <c r="I29" s="11" t="e">
        <f>ΓΥΝΑΙΚΕΣ!#REF!</f>
        <v>#REF!</v>
      </c>
      <c r="J29" s="11"/>
      <c r="K29" s="11" t="e">
        <f>ΓΥΝΑΙΚΕΣ!#REF!</f>
        <v>#REF!</v>
      </c>
      <c r="L29" s="27" t="e">
        <f>ΓΥΝΑΙΚΕΣ!#REF!</f>
        <v>#REF!</v>
      </c>
      <c r="M29" s="12" t="e">
        <f>IF(IF(C29&lt;&gt;0,C29,0)+IF(E29&lt;&gt;0,E29,0)+IF(F29&lt;&gt;0,F29,0)+IF(G29&lt;&gt;0,G29,0)+IF(I29&lt;&gt;0,I29,0)+IF(K29&lt;&gt;0,K29,0)+IF(L29&lt;&gt;0,L29,0)&lt;&gt;0,IF(C29&lt;&gt;0,C29,0)+IF(E29&lt;&gt;0,E29,0)+IF(F29&lt;&gt;0,F29,0)+IF(G29&lt;&gt;0,G29,0)+IF(I29&lt;&gt;0,I29,0)+IF(K29&lt;&gt;0,K29,0)+IF(L29&lt;&gt;0,L29,0),"")</f>
        <v>#REF!</v>
      </c>
      <c r="N29" s="4"/>
      <c r="P29" s="3"/>
    </row>
    <row r="30" spans="1:14" ht="12.75">
      <c r="A30" s="66">
        <v>13</v>
      </c>
      <c r="B30" s="7" t="e">
        <f>IF(ΓΥΝΑΙΚΕΣ!#REF!="","",ΓΥΝΑΙΚΕΣ!#REF!)</f>
        <v>#REF!</v>
      </c>
      <c r="C30" s="5" t="e">
        <f>IF(ΓΥΝΑΙΚΕΣ!#REF!="","",ΓΥΝΑΙΚΕΣ!#REF!)</f>
        <v>#REF!</v>
      </c>
      <c r="D30" s="5" t="e">
        <f>IF(ΓΥΝΑΙΚΕΣ!#REF!="","",ΓΥΝΑΙΚΕΣ!#REF!)</f>
        <v>#REF!</v>
      </c>
      <c r="E30" s="5" t="e">
        <f>IF(ΓΥΝΑΙΚΕΣ!#REF!="","",ΓΥΝΑΙΚΕΣ!#REF!)</f>
        <v>#REF!</v>
      </c>
      <c r="F30" s="5" t="e">
        <f>IF(ΓΥΝΑΙΚΕΣ!#REF!="","",ΓΥΝΑΙΚΕΣ!#REF!)</f>
        <v>#REF!</v>
      </c>
      <c r="G30" s="5" t="e">
        <f>IF(ΓΥΝΑΙΚΕΣ!#REF!="","",ΓΥΝΑΙΚΕΣ!#REF!)</f>
        <v>#REF!</v>
      </c>
      <c r="H30" s="5" t="e">
        <f>IF(ΓΥΝΑΙΚΕΣ!#REF!="","",ΓΥΝΑΙΚΕΣ!#REF!)</f>
        <v>#REF!</v>
      </c>
      <c r="I30" s="5" t="e">
        <f>IF(ΓΥΝΑΙΚΕΣ!#REF!="","",ΓΥΝΑΙΚΕΣ!#REF!)</f>
        <v>#REF!</v>
      </c>
      <c r="J30" s="5" t="e">
        <f>IF(ΓΥΝΑΙΚΕΣ!#REF!="","",ΓΥΝΑΙΚΕΣ!#REF!)</f>
        <v>#REF!</v>
      </c>
      <c r="K30" s="5" t="e">
        <f>IF(ΓΥΝΑΙΚΕΣ!#REF!="","",ΓΥΝΑΙΚΕΣ!#REF!)</f>
        <v>#REF!</v>
      </c>
      <c r="L30" s="6" t="e">
        <f>IF(ΓΥΝΑΙΚΕΣ!#REF!="","",ΓΥΝΑΙΚΕΣ!#REF!)</f>
        <v>#REF!</v>
      </c>
      <c r="M30" s="13"/>
      <c r="N30" s="4"/>
    </row>
    <row r="31" spans="1:16" ht="12.75">
      <c r="A31" s="67"/>
      <c r="B31" s="9" t="e">
        <f>IF(ΓΥΝΑΙΚΕΣ!#REF!="","",ΓΥΝΑΙΚΕΣ!#REF!)</f>
        <v>#REF!</v>
      </c>
      <c r="C31" s="11" t="e">
        <f>ΓΥΝΑΙΚΕΣ!#REF!</f>
        <v>#REF!</v>
      </c>
      <c r="D31" s="11"/>
      <c r="E31" s="11" t="e">
        <f>ΓΥΝΑΙΚΕΣ!#REF!</f>
        <v>#REF!</v>
      </c>
      <c r="F31" s="11" t="e">
        <f>ΓΥΝΑΙΚΕΣ!#REF!</f>
        <v>#REF!</v>
      </c>
      <c r="G31" s="11" t="e">
        <f>ΓΥΝΑΙΚΕΣ!#REF!</f>
        <v>#REF!</v>
      </c>
      <c r="H31" s="11"/>
      <c r="I31" s="11" t="e">
        <f>ΓΥΝΑΙΚΕΣ!#REF!</f>
        <v>#REF!</v>
      </c>
      <c r="J31" s="11"/>
      <c r="K31" s="11" t="e">
        <f>ΓΥΝΑΙΚΕΣ!#REF!</f>
        <v>#REF!</v>
      </c>
      <c r="L31" s="27" t="e">
        <f>ΓΥΝΑΙΚΕΣ!#REF!</f>
        <v>#REF!</v>
      </c>
      <c r="M31" s="12" t="e">
        <f>IF(IF(C31&lt;&gt;0,C31,0)+IF(E31&lt;&gt;0,E31,0)+IF(F31&lt;&gt;0,F31,0)+IF(G31&lt;&gt;0,G31,0)+IF(I31&lt;&gt;0,I31,0)+IF(K31&lt;&gt;0,K31,0)+IF(L31&lt;&gt;0,L31,0)&lt;&gt;0,IF(C31&lt;&gt;0,C31,0)+IF(E31&lt;&gt;0,E31,0)+IF(F31&lt;&gt;0,F31,0)+IF(G31&lt;&gt;0,G31,0)+IF(I31&lt;&gt;0,I31,0)+IF(K31&lt;&gt;0,K31,0)+IF(L31&lt;&gt;0,L31,0),"")</f>
        <v>#REF!</v>
      </c>
      <c r="N31" s="4"/>
      <c r="P31" s="3"/>
    </row>
    <row r="32" spans="1:14" ht="12.75">
      <c r="A32" s="66">
        <v>14</v>
      </c>
      <c r="B32" s="7" t="e">
        <f>IF(ΓΥΝΑΙΚΕΣ!#REF!="","",ΓΥΝΑΙΚΕΣ!#REF!)</f>
        <v>#REF!</v>
      </c>
      <c r="C32" s="5" t="e">
        <f>IF(ΓΥΝΑΙΚΕΣ!#REF!="","",ΓΥΝΑΙΚΕΣ!#REF!)</f>
        <v>#REF!</v>
      </c>
      <c r="D32" s="5" t="e">
        <f>IF(ΓΥΝΑΙΚΕΣ!#REF!="","",ΓΥΝΑΙΚΕΣ!#REF!)</f>
        <v>#REF!</v>
      </c>
      <c r="E32" s="5" t="e">
        <f>IF(ΓΥΝΑΙΚΕΣ!#REF!="","",ΓΥΝΑΙΚΕΣ!#REF!)</f>
        <v>#REF!</v>
      </c>
      <c r="F32" s="5" t="e">
        <f>IF(ΓΥΝΑΙΚΕΣ!#REF!="","",ΓΥΝΑΙΚΕΣ!#REF!)</f>
        <v>#REF!</v>
      </c>
      <c r="G32" s="5" t="e">
        <f>IF(ΓΥΝΑΙΚΕΣ!#REF!="","",ΓΥΝΑΙΚΕΣ!#REF!)</f>
        <v>#REF!</v>
      </c>
      <c r="H32" s="5" t="e">
        <f>IF(ΓΥΝΑΙΚΕΣ!#REF!="","",ΓΥΝΑΙΚΕΣ!#REF!)</f>
        <v>#REF!</v>
      </c>
      <c r="I32" s="5" t="e">
        <f>IF(ΓΥΝΑΙΚΕΣ!#REF!="","",ΓΥΝΑΙΚΕΣ!#REF!)</f>
        <v>#REF!</v>
      </c>
      <c r="J32" s="5" t="e">
        <f>IF(ΓΥΝΑΙΚΕΣ!#REF!="","",ΓΥΝΑΙΚΕΣ!#REF!)</f>
        <v>#REF!</v>
      </c>
      <c r="K32" s="5" t="e">
        <f>IF(ΓΥΝΑΙΚΕΣ!#REF!="","",ΓΥΝΑΙΚΕΣ!#REF!)</f>
        <v>#REF!</v>
      </c>
      <c r="L32" s="6" t="e">
        <f>IF(ΓΥΝΑΙΚΕΣ!#REF!="","",ΓΥΝΑΙΚΕΣ!#REF!)</f>
        <v>#REF!</v>
      </c>
      <c r="M32" s="13"/>
      <c r="N32" s="4"/>
    </row>
    <row r="33" spans="1:16" ht="12.75">
      <c r="A33" s="67"/>
      <c r="B33" s="9" t="e">
        <f>IF(ΓΥΝΑΙΚΕΣ!#REF!="","",ΓΥΝΑΙΚΕΣ!#REF!)</f>
        <v>#REF!</v>
      </c>
      <c r="C33" s="11" t="e">
        <f>ΓΥΝΑΙΚΕΣ!#REF!</f>
        <v>#REF!</v>
      </c>
      <c r="D33" s="11"/>
      <c r="E33" s="11" t="e">
        <f>ΓΥΝΑΙΚΕΣ!#REF!</f>
        <v>#REF!</v>
      </c>
      <c r="F33" s="11" t="e">
        <f>ΓΥΝΑΙΚΕΣ!#REF!</f>
        <v>#REF!</v>
      </c>
      <c r="G33" s="11" t="e">
        <f>ΓΥΝΑΙΚΕΣ!#REF!</f>
        <v>#REF!</v>
      </c>
      <c r="H33" s="11"/>
      <c r="I33" s="11" t="e">
        <f>ΓΥΝΑΙΚΕΣ!#REF!</f>
        <v>#REF!</v>
      </c>
      <c r="J33" s="11"/>
      <c r="K33" s="11" t="e">
        <f>ΓΥΝΑΙΚΕΣ!#REF!</f>
        <v>#REF!</v>
      </c>
      <c r="L33" s="27" t="e">
        <f>ΓΥΝΑΙΚΕΣ!#REF!</f>
        <v>#REF!</v>
      </c>
      <c r="M33" s="12" t="e">
        <f>IF(IF(C33&lt;&gt;0,C33,0)+IF(E33&lt;&gt;0,E33,0)+IF(F33&lt;&gt;0,F33,0)+IF(G33&lt;&gt;0,G33,0)+IF(I33&lt;&gt;0,I33,0)+IF(K33&lt;&gt;0,K33,0)+IF(L33&lt;&gt;0,L33,0)&lt;&gt;0,IF(C33&lt;&gt;0,C33,0)+IF(E33&lt;&gt;0,E33,0)+IF(F33&lt;&gt;0,F33,0)+IF(G33&lt;&gt;0,G33,0)+IF(I33&lt;&gt;0,I33,0)+IF(K33&lt;&gt;0,K33,0)+IF(L33&lt;&gt;0,L33,0),"")</f>
        <v>#REF!</v>
      </c>
      <c r="N33" s="4"/>
      <c r="P33" s="3"/>
    </row>
    <row r="34" spans="1:14" ht="12.75">
      <c r="A34" s="66">
        <v>15</v>
      </c>
      <c r="B34" s="7" t="e">
        <f>IF(ΓΥΝΑΙΚΕΣ!#REF!="","",ΓΥΝΑΙΚΕΣ!#REF!)</f>
        <v>#REF!</v>
      </c>
      <c r="C34" s="5" t="e">
        <f>IF(ΓΥΝΑΙΚΕΣ!#REF!="","",ΓΥΝΑΙΚΕΣ!#REF!)</f>
        <v>#REF!</v>
      </c>
      <c r="D34" s="5" t="e">
        <f>IF(ΓΥΝΑΙΚΕΣ!#REF!="","",ΓΥΝΑΙΚΕΣ!#REF!)</f>
        <v>#REF!</v>
      </c>
      <c r="E34" s="5" t="e">
        <f>IF(ΓΥΝΑΙΚΕΣ!#REF!="","",ΓΥΝΑΙΚΕΣ!#REF!)</f>
        <v>#REF!</v>
      </c>
      <c r="F34" s="5" t="e">
        <f>IF(ΓΥΝΑΙΚΕΣ!#REF!="","",ΓΥΝΑΙΚΕΣ!#REF!)</f>
        <v>#REF!</v>
      </c>
      <c r="G34" s="5" t="e">
        <f>IF(ΓΥΝΑΙΚΕΣ!#REF!="","",ΓΥΝΑΙΚΕΣ!#REF!)</f>
        <v>#REF!</v>
      </c>
      <c r="H34" s="5" t="e">
        <f>IF(ΓΥΝΑΙΚΕΣ!#REF!="","",ΓΥΝΑΙΚΕΣ!#REF!)</f>
        <v>#REF!</v>
      </c>
      <c r="I34" s="5" t="e">
        <f>IF(ΓΥΝΑΙΚΕΣ!#REF!="","",ΓΥΝΑΙΚΕΣ!#REF!)</f>
        <v>#REF!</v>
      </c>
      <c r="J34" s="5" t="e">
        <f>IF(ΓΥΝΑΙΚΕΣ!#REF!="","",ΓΥΝΑΙΚΕΣ!#REF!)</f>
        <v>#REF!</v>
      </c>
      <c r="K34" s="5" t="e">
        <f>IF(ΓΥΝΑΙΚΕΣ!#REF!="","",ΓΥΝΑΙΚΕΣ!#REF!)</f>
        <v>#REF!</v>
      </c>
      <c r="L34" s="6" t="e">
        <f>IF(ΓΥΝΑΙΚΕΣ!#REF!="","",ΓΥΝΑΙΚΕΣ!#REF!)</f>
        <v>#REF!</v>
      </c>
      <c r="M34" s="13"/>
      <c r="N34" s="4"/>
    </row>
    <row r="35" spans="1:16" ht="12.75">
      <c r="A35" s="67"/>
      <c r="B35" s="9" t="e">
        <f>IF(ΓΥΝΑΙΚΕΣ!#REF!="","",ΓΥΝΑΙΚΕΣ!#REF!)</f>
        <v>#REF!</v>
      </c>
      <c r="C35" s="11" t="e">
        <f>ΓΥΝΑΙΚΕΣ!#REF!</f>
        <v>#REF!</v>
      </c>
      <c r="D35" s="11"/>
      <c r="E35" s="11" t="e">
        <f>ΓΥΝΑΙΚΕΣ!#REF!</f>
        <v>#REF!</v>
      </c>
      <c r="F35" s="11" t="e">
        <f>ΓΥΝΑΙΚΕΣ!#REF!</f>
        <v>#REF!</v>
      </c>
      <c r="G35" s="11" t="e">
        <f>ΓΥΝΑΙΚΕΣ!#REF!</f>
        <v>#REF!</v>
      </c>
      <c r="H35" s="11"/>
      <c r="I35" s="11" t="e">
        <f>ΓΥΝΑΙΚΕΣ!#REF!</f>
        <v>#REF!</v>
      </c>
      <c r="J35" s="11"/>
      <c r="K35" s="11" t="e">
        <f>ΓΥΝΑΙΚΕΣ!#REF!</f>
        <v>#REF!</v>
      </c>
      <c r="L35" s="27" t="e">
        <f>ΓΥΝΑΙΚΕΣ!#REF!</f>
        <v>#REF!</v>
      </c>
      <c r="M35" s="12" t="e">
        <f>IF(IF(C35&lt;&gt;0,C35,0)+IF(E35&lt;&gt;0,E35,0)+IF(F35&lt;&gt;0,F35,0)+IF(G35&lt;&gt;0,G35,0)+IF(I35&lt;&gt;0,I35,0)+IF(K35&lt;&gt;0,K35,0)+IF(L35&lt;&gt;0,L35,0)&lt;&gt;0,IF(C35&lt;&gt;0,C35,0)+IF(E35&lt;&gt;0,E35,0)+IF(F35&lt;&gt;0,F35,0)+IF(G35&lt;&gt;0,G35,0)+IF(I35&lt;&gt;0,I35,0)+IF(K35&lt;&gt;0,K35,0)+IF(L35&lt;&gt;0,L35,0),"")</f>
        <v>#REF!</v>
      </c>
      <c r="N35" s="4"/>
      <c r="P35" s="3"/>
    </row>
    <row r="36" spans="1:14" ht="12.75">
      <c r="A36" s="66">
        <v>16</v>
      </c>
      <c r="B36" s="7" t="e">
        <f>IF(ΓΥΝΑΙΚΕΣ!#REF!="","",ΓΥΝΑΙΚΕΣ!#REF!)</f>
        <v>#REF!</v>
      </c>
      <c r="C36" s="5" t="e">
        <f>IF(ΓΥΝΑΙΚΕΣ!#REF!="","",ΓΥΝΑΙΚΕΣ!#REF!)</f>
        <v>#REF!</v>
      </c>
      <c r="D36" s="5" t="e">
        <f>IF(ΓΥΝΑΙΚΕΣ!#REF!="","",ΓΥΝΑΙΚΕΣ!#REF!)</f>
        <v>#REF!</v>
      </c>
      <c r="E36" s="5" t="e">
        <f>IF(ΓΥΝΑΙΚΕΣ!#REF!="","",ΓΥΝΑΙΚΕΣ!#REF!)</f>
        <v>#REF!</v>
      </c>
      <c r="F36" s="5" t="e">
        <f>IF(ΓΥΝΑΙΚΕΣ!#REF!="","",ΓΥΝΑΙΚΕΣ!#REF!)</f>
        <v>#REF!</v>
      </c>
      <c r="G36" s="5" t="e">
        <f>IF(ΓΥΝΑΙΚΕΣ!#REF!="","",ΓΥΝΑΙΚΕΣ!#REF!)</f>
        <v>#REF!</v>
      </c>
      <c r="H36" s="5" t="e">
        <f>IF(ΓΥΝΑΙΚΕΣ!#REF!="","",ΓΥΝΑΙΚΕΣ!#REF!)</f>
        <v>#REF!</v>
      </c>
      <c r="I36" s="5" t="e">
        <f>IF(ΓΥΝΑΙΚΕΣ!#REF!="","",ΓΥΝΑΙΚΕΣ!#REF!)</f>
        <v>#REF!</v>
      </c>
      <c r="J36" s="5" t="e">
        <f>IF(ΓΥΝΑΙΚΕΣ!#REF!="","",ΓΥΝΑΙΚΕΣ!#REF!)</f>
        <v>#REF!</v>
      </c>
      <c r="K36" s="5" t="e">
        <f>IF(ΓΥΝΑΙΚΕΣ!#REF!="","",ΓΥΝΑΙΚΕΣ!#REF!)</f>
        <v>#REF!</v>
      </c>
      <c r="L36" s="6" t="e">
        <f>IF(ΓΥΝΑΙΚΕΣ!#REF!="","",ΓΥΝΑΙΚΕΣ!#REF!)</f>
        <v>#REF!</v>
      </c>
      <c r="M36" s="13"/>
      <c r="N36" s="4"/>
    </row>
    <row r="37" spans="1:16" ht="12.75">
      <c r="A37" s="67"/>
      <c r="B37" s="9" t="e">
        <f>IF(ΓΥΝΑΙΚΕΣ!#REF!="","",ΓΥΝΑΙΚΕΣ!#REF!)</f>
        <v>#REF!</v>
      </c>
      <c r="C37" s="11" t="e">
        <f>ΓΥΝΑΙΚΕΣ!#REF!</f>
        <v>#REF!</v>
      </c>
      <c r="D37" s="11"/>
      <c r="E37" s="11" t="e">
        <f>ΓΥΝΑΙΚΕΣ!#REF!</f>
        <v>#REF!</v>
      </c>
      <c r="F37" s="11" t="e">
        <f>ΓΥΝΑΙΚΕΣ!#REF!</f>
        <v>#REF!</v>
      </c>
      <c r="G37" s="11" t="e">
        <f>ΓΥΝΑΙΚΕΣ!#REF!</f>
        <v>#REF!</v>
      </c>
      <c r="H37" s="11"/>
      <c r="I37" s="11" t="e">
        <f>ΓΥΝΑΙΚΕΣ!#REF!</f>
        <v>#REF!</v>
      </c>
      <c r="J37" s="11"/>
      <c r="K37" s="11" t="e">
        <f>ΓΥΝΑΙΚΕΣ!#REF!</f>
        <v>#REF!</v>
      </c>
      <c r="L37" s="27" t="e">
        <f>ΓΥΝΑΙΚΕΣ!#REF!</f>
        <v>#REF!</v>
      </c>
      <c r="M37" s="12" t="e">
        <f>IF(IF(C37&lt;&gt;0,C37,0)+IF(E37&lt;&gt;0,E37,0)+IF(F37&lt;&gt;0,F37,0)+IF(G37&lt;&gt;0,G37,0)+IF(I37&lt;&gt;0,I37,0)+IF(K37&lt;&gt;0,K37,0)+IF(L37&lt;&gt;0,L37,0)&lt;&gt;0,IF(C37&lt;&gt;0,C37,0)+IF(E37&lt;&gt;0,E37,0)+IF(F37&lt;&gt;0,F37,0)+IF(G37&lt;&gt;0,G37,0)+IF(I37&lt;&gt;0,I37,0)+IF(K37&lt;&gt;0,K37,0)+IF(L37&lt;&gt;0,L37,0),"")</f>
        <v>#REF!</v>
      </c>
      <c r="N37" s="4"/>
      <c r="P37" s="3"/>
    </row>
    <row r="38" spans="1:14" ht="12.75">
      <c r="A38" s="66">
        <v>17</v>
      </c>
      <c r="B38" s="7" t="e">
        <f>IF(ΓΥΝΑΙΚΕΣ!#REF!="","",ΓΥΝΑΙΚΕΣ!#REF!)</f>
        <v>#REF!</v>
      </c>
      <c r="C38" s="5" t="e">
        <f>IF(ΓΥΝΑΙΚΕΣ!#REF!="","",ΓΥΝΑΙΚΕΣ!#REF!)</f>
        <v>#REF!</v>
      </c>
      <c r="D38" s="5" t="e">
        <f>IF(ΓΥΝΑΙΚΕΣ!#REF!="","",ΓΥΝΑΙΚΕΣ!#REF!)</f>
        <v>#REF!</v>
      </c>
      <c r="E38" s="5" t="e">
        <f>IF(ΓΥΝΑΙΚΕΣ!#REF!="","",ΓΥΝΑΙΚΕΣ!#REF!)</f>
        <v>#REF!</v>
      </c>
      <c r="F38" s="5" t="e">
        <f>IF(ΓΥΝΑΙΚΕΣ!#REF!="","",ΓΥΝΑΙΚΕΣ!#REF!)</f>
        <v>#REF!</v>
      </c>
      <c r="G38" s="5" t="e">
        <f>IF(ΓΥΝΑΙΚΕΣ!#REF!="","",ΓΥΝΑΙΚΕΣ!#REF!)</f>
        <v>#REF!</v>
      </c>
      <c r="H38" s="5" t="e">
        <f>IF(ΓΥΝΑΙΚΕΣ!#REF!="","",ΓΥΝΑΙΚΕΣ!#REF!)</f>
        <v>#REF!</v>
      </c>
      <c r="I38" s="5" t="e">
        <f>IF(ΓΥΝΑΙΚΕΣ!#REF!="","",ΓΥΝΑΙΚΕΣ!#REF!)</f>
        <v>#REF!</v>
      </c>
      <c r="J38" s="5" t="e">
        <f>IF(ΓΥΝΑΙΚΕΣ!#REF!="","",ΓΥΝΑΙΚΕΣ!#REF!)</f>
        <v>#REF!</v>
      </c>
      <c r="K38" s="5" t="e">
        <f>IF(ΓΥΝΑΙΚΕΣ!#REF!="","",ΓΥΝΑΙΚΕΣ!#REF!)</f>
        <v>#REF!</v>
      </c>
      <c r="L38" s="6" t="e">
        <f>IF(ΓΥΝΑΙΚΕΣ!#REF!="","",ΓΥΝΑΙΚΕΣ!#REF!)</f>
        <v>#REF!</v>
      </c>
      <c r="M38" s="13"/>
      <c r="N38" s="4"/>
    </row>
    <row r="39" spans="1:16" ht="12.75">
      <c r="A39" s="67"/>
      <c r="B39" s="9" t="e">
        <f>IF(ΓΥΝΑΙΚΕΣ!#REF!="","",ΓΥΝΑΙΚΕΣ!#REF!)</f>
        <v>#REF!</v>
      </c>
      <c r="C39" s="11" t="e">
        <f>ΓΥΝΑΙΚΕΣ!#REF!</f>
        <v>#REF!</v>
      </c>
      <c r="D39" s="11"/>
      <c r="E39" s="11" t="e">
        <f>ΓΥΝΑΙΚΕΣ!#REF!</f>
        <v>#REF!</v>
      </c>
      <c r="F39" s="11" t="e">
        <f>ΓΥΝΑΙΚΕΣ!#REF!</f>
        <v>#REF!</v>
      </c>
      <c r="G39" s="11" t="e">
        <f>ΓΥΝΑΙΚΕΣ!#REF!</f>
        <v>#REF!</v>
      </c>
      <c r="H39" s="11"/>
      <c r="I39" s="11" t="e">
        <f>ΓΥΝΑΙΚΕΣ!#REF!</f>
        <v>#REF!</v>
      </c>
      <c r="J39" s="11"/>
      <c r="K39" s="11" t="e">
        <f>ΓΥΝΑΙΚΕΣ!#REF!</f>
        <v>#REF!</v>
      </c>
      <c r="L39" s="27" t="e">
        <f>ΓΥΝΑΙΚΕΣ!#REF!</f>
        <v>#REF!</v>
      </c>
      <c r="M39" s="12" t="e">
        <f>IF(IF(C39&lt;&gt;0,C39,0)+IF(E39&lt;&gt;0,E39,0)+IF(F39&lt;&gt;0,F39,0)+IF(G39&lt;&gt;0,G39,0)+IF(I39&lt;&gt;0,I39,0)+IF(K39&lt;&gt;0,K39,0)+IF(L39&lt;&gt;0,L39,0)&lt;&gt;0,IF(C39&lt;&gt;0,C39,0)+IF(E39&lt;&gt;0,E39,0)+IF(F39&lt;&gt;0,F39,0)+IF(G39&lt;&gt;0,G39,0)+IF(I39&lt;&gt;0,I39,0)+IF(K39&lt;&gt;0,K39,0)+IF(L39&lt;&gt;0,L39,0),"")</f>
        <v>#REF!</v>
      </c>
      <c r="N39" s="4"/>
      <c r="P39" s="3"/>
    </row>
    <row r="40" spans="1:13" ht="12.75">
      <c r="A40" s="66">
        <v>18</v>
      </c>
      <c r="B40" s="7" t="e">
        <f>IF(ΓΥΝΑΙΚΕΣ!#REF!="","",ΓΥΝΑΙΚΕΣ!#REF!)</f>
        <v>#REF!</v>
      </c>
      <c r="C40" s="5" t="e">
        <f>IF(ΓΥΝΑΙΚΕΣ!#REF!="","",ΓΥΝΑΙΚΕΣ!#REF!)</f>
        <v>#REF!</v>
      </c>
      <c r="D40" s="5" t="e">
        <f>IF(ΓΥΝΑΙΚΕΣ!#REF!="","",ΓΥΝΑΙΚΕΣ!#REF!)</f>
        <v>#REF!</v>
      </c>
      <c r="E40" s="5" t="e">
        <f>IF(ΓΥΝΑΙΚΕΣ!#REF!="","",ΓΥΝΑΙΚΕΣ!#REF!)</f>
        <v>#REF!</v>
      </c>
      <c r="F40" s="5" t="e">
        <f>IF(ΓΥΝΑΙΚΕΣ!#REF!="","",ΓΥΝΑΙΚΕΣ!#REF!)</f>
        <v>#REF!</v>
      </c>
      <c r="G40" s="5" t="e">
        <f>IF(ΓΥΝΑΙΚΕΣ!#REF!="","",ΓΥΝΑΙΚΕΣ!#REF!)</f>
        <v>#REF!</v>
      </c>
      <c r="H40" s="5" t="e">
        <f>IF(ΓΥΝΑΙΚΕΣ!#REF!="","",ΓΥΝΑΙΚΕΣ!#REF!)</f>
        <v>#REF!</v>
      </c>
      <c r="I40" s="5" t="e">
        <f>IF(ΓΥΝΑΙΚΕΣ!#REF!="","",ΓΥΝΑΙΚΕΣ!#REF!)</f>
        <v>#REF!</v>
      </c>
      <c r="J40" s="5" t="e">
        <f>IF(ΓΥΝΑΙΚΕΣ!#REF!="","",ΓΥΝΑΙΚΕΣ!#REF!)</f>
        <v>#REF!</v>
      </c>
      <c r="K40" s="5" t="e">
        <f>IF(ΓΥΝΑΙΚΕΣ!#REF!="","",ΓΥΝΑΙΚΕΣ!#REF!)</f>
        <v>#REF!</v>
      </c>
      <c r="L40" s="6" t="e">
        <f>IF(ΓΥΝΑΙΚΕΣ!#REF!="","",ΓΥΝΑΙΚΕΣ!#REF!)</f>
        <v>#REF!</v>
      </c>
      <c r="M40" s="13"/>
    </row>
    <row r="41" spans="1:13" ht="12.75">
      <c r="A41" s="67"/>
      <c r="B41" s="9" t="e">
        <f>IF(ΓΥΝΑΙΚΕΣ!#REF!="","",ΓΥΝΑΙΚΕΣ!#REF!)</f>
        <v>#REF!</v>
      </c>
      <c r="C41" s="11" t="e">
        <f>ΓΥΝΑΙΚΕΣ!#REF!</f>
        <v>#REF!</v>
      </c>
      <c r="D41" s="11"/>
      <c r="E41" s="11" t="e">
        <f>ΓΥΝΑΙΚΕΣ!#REF!</f>
        <v>#REF!</v>
      </c>
      <c r="F41" s="11" t="e">
        <f>ΓΥΝΑΙΚΕΣ!#REF!</f>
        <v>#REF!</v>
      </c>
      <c r="G41" s="11" t="e">
        <f>ΓΥΝΑΙΚΕΣ!#REF!</f>
        <v>#REF!</v>
      </c>
      <c r="H41" s="11"/>
      <c r="I41" s="11" t="e">
        <f>ΓΥΝΑΙΚΕΣ!#REF!</f>
        <v>#REF!</v>
      </c>
      <c r="J41" s="11"/>
      <c r="K41" s="11" t="e">
        <f>ΓΥΝΑΙΚΕΣ!#REF!</f>
        <v>#REF!</v>
      </c>
      <c r="L41" s="27" t="e">
        <f>ΓΥΝΑΙΚΕΣ!#REF!</f>
        <v>#REF!</v>
      </c>
      <c r="M41" s="12" t="e">
        <f>IF(IF(C41&lt;&gt;0,C41,0)+IF(E41&lt;&gt;0,E41,0)+IF(F41&lt;&gt;0,F41,0)+IF(G41&lt;&gt;0,G41,0)+IF(I41&lt;&gt;0,I41,0)+IF(K41&lt;&gt;0,K41,0)+IF(L41&lt;&gt;0,L41,0)&lt;&gt;0,IF(C41&lt;&gt;0,C41,0)+IF(E41&lt;&gt;0,E41,0)+IF(F41&lt;&gt;0,F41,0)+IF(G41&lt;&gt;0,G41,0)+IF(I41&lt;&gt;0,I41,0)+IF(K41&lt;&gt;0,K41,0)+IF(L41&lt;&gt;0,L41,0),"")</f>
        <v>#REF!</v>
      </c>
    </row>
    <row r="42" spans="1:13" ht="12.75">
      <c r="A42" s="66">
        <v>19</v>
      </c>
      <c r="B42" s="7" t="e">
        <f>IF(ΓΥΝΑΙΚΕΣ!#REF!="","",ΓΥΝΑΙΚΕΣ!#REF!)</f>
        <v>#REF!</v>
      </c>
      <c r="C42" s="5" t="e">
        <f>IF(ΓΥΝΑΙΚΕΣ!#REF!="","",ΓΥΝΑΙΚΕΣ!#REF!)</f>
        <v>#REF!</v>
      </c>
      <c r="D42" s="5" t="e">
        <f>IF(ΓΥΝΑΙΚΕΣ!#REF!="","",ΓΥΝΑΙΚΕΣ!#REF!)</f>
        <v>#REF!</v>
      </c>
      <c r="E42" s="5" t="e">
        <f>IF(ΓΥΝΑΙΚΕΣ!#REF!="","",ΓΥΝΑΙΚΕΣ!#REF!)</f>
        <v>#REF!</v>
      </c>
      <c r="F42" s="5" t="e">
        <f>IF(ΓΥΝΑΙΚΕΣ!#REF!="","",ΓΥΝΑΙΚΕΣ!#REF!)</f>
        <v>#REF!</v>
      </c>
      <c r="G42" s="5" t="e">
        <f>IF(ΓΥΝΑΙΚΕΣ!#REF!="","",ΓΥΝΑΙΚΕΣ!#REF!)</f>
        <v>#REF!</v>
      </c>
      <c r="H42" s="5" t="e">
        <f>IF(ΓΥΝΑΙΚΕΣ!#REF!="","",ΓΥΝΑΙΚΕΣ!#REF!)</f>
        <v>#REF!</v>
      </c>
      <c r="I42" s="5" t="e">
        <f>IF(ΓΥΝΑΙΚΕΣ!#REF!="","",ΓΥΝΑΙΚΕΣ!#REF!)</f>
        <v>#REF!</v>
      </c>
      <c r="J42" s="5" t="e">
        <f>IF(ΓΥΝΑΙΚΕΣ!#REF!="","",ΓΥΝΑΙΚΕΣ!#REF!)</f>
        <v>#REF!</v>
      </c>
      <c r="K42" s="5" t="e">
        <f>IF(ΓΥΝΑΙΚΕΣ!#REF!="","",ΓΥΝΑΙΚΕΣ!#REF!)</f>
        <v>#REF!</v>
      </c>
      <c r="L42" s="6" t="e">
        <f>IF(ΓΥΝΑΙΚΕΣ!#REF!="","",ΓΥΝΑΙΚΕΣ!#REF!)</f>
        <v>#REF!</v>
      </c>
      <c r="M42" s="13"/>
    </row>
    <row r="43" spans="1:13" ht="12.75">
      <c r="A43" s="67"/>
      <c r="B43" s="9" t="e">
        <f>IF(ΓΥΝΑΙΚΕΣ!#REF!="","",ΓΥΝΑΙΚΕΣ!#REF!)</f>
        <v>#REF!</v>
      </c>
      <c r="C43" s="11" t="e">
        <f>ΓΥΝΑΙΚΕΣ!#REF!</f>
        <v>#REF!</v>
      </c>
      <c r="D43" s="11"/>
      <c r="E43" s="11" t="e">
        <f>ΓΥΝΑΙΚΕΣ!#REF!</f>
        <v>#REF!</v>
      </c>
      <c r="F43" s="11" t="e">
        <f>ΓΥΝΑΙΚΕΣ!#REF!</f>
        <v>#REF!</v>
      </c>
      <c r="G43" s="11" t="e">
        <f>ΓΥΝΑΙΚΕΣ!#REF!</f>
        <v>#REF!</v>
      </c>
      <c r="H43" s="11"/>
      <c r="I43" s="11" t="e">
        <f>ΓΥΝΑΙΚΕΣ!#REF!</f>
        <v>#REF!</v>
      </c>
      <c r="J43" s="11"/>
      <c r="K43" s="11" t="e">
        <f>ΓΥΝΑΙΚΕΣ!#REF!</f>
        <v>#REF!</v>
      </c>
      <c r="L43" s="27" t="e">
        <f>ΓΥΝΑΙΚΕΣ!#REF!</f>
        <v>#REF!</v>
      </c>
      <c r="M43" s="12" t="e">
        <f>IF(IF(C43&lt;&gt;0,C43,0)+IF(E43&lt;&gt;0,E43,0)+IF(F43&lt;&gt;0,F43,0)+IF(G43&lt;&gt;0,G43,0)+IF(I43&lt;&gt;0,I43,0)+IF(K43&lt;&gt;0,K43,0)+IF(L43&lt;&gt;0,L43,0)&lt;&gt;0,IF(C43&lt;&gt;0,C43,0)+IF(E43&lt;&gt;0,E43,0)+IF(F43&lt;&gt;0,F43,0)+IF(G43&lt;&gt;0,G43,0)+IF(I43&lt;&gt;0,I43,0)+IF(K43&lt;&gt;0,K43,0)+IF(L43&lt;&gt;0,L43,0),"")</f>
        <v>#REF!</v>
      </c>
    </row>
    <row r="44" spans="1:13" ht="12.75">
      <c r="A44" s="66">
        <v>20</v>
      </c>
      <c r="B44" s="7" t="e">
        <f>IF(ΓΥΝΑΙΚΕΣ!#REF!="","",ΓΥΝΑΙΚΕΣ!#REF!)</f>
        <v>#REF!</v>
      </c>
      <c r="C44" s="5" t="e">
        <f>IF(ΓΥΝΑΙΚΕΣ!#REF!="","",ΓΥΝΑΙΚΕΣ!#REF!)</f>
        <v>#REF!</v>
      </c>
      <c r="D44" s="5" t="e">
        <f>IF(ΓΥΝΑΙΚΕΣ!#REF!="","",ΓΥΝΑΙΚΕΣ!#REF!)</f>
        <v>#REF!</v>
      </c>
      <c r="E44" s="5" t="e">
        <f>IF(ΓΥΝΑΙΚΕΣ!#REF!="","",ΓΥΝΑΙΚΕΣ!#REF!)</f>
        <v>#REF!</v>
      </c>
      <c r="F44" s="5" t="e">
        <f>IF(ΓΥΝΑΙΚΕΣ!#REF!="","",ΓΥΝΑΙΚΕΣ!#REF!)</f>
        <v>#REF!</v>
      </c>
      <c r="G44" s="5" t="e">
        <f>IF(ΓΥΝΑΙΚΕΣ!#REF!="","",ΓΥΝΑΙΚΕΣ!#REF!)</f>
        <v>#REF!</v>
      </c>
      <c r="H44" s="5" t="e">
        <f>IF(ΓΥΝΑΙΚΕΣ!#REF!="","",ΓΥΝΑΙΚΕΣ!#REF!)</f>
        <v>#REF!</v>
      </c>
      <c r="I44" s="5" t="e">
        <f>IF(ΓΥΝΑΙΚΕΣ!#REF!="","",ΓΥΝΑΙΚΕΣ!#REF!)</f>
        <v>#REF!</v>
      </c>
      <c r="J44" s="5" t="e">
        <f>IF(ΓΥΝΑΙΚΕΣ!#REF!="","",ΓΥΝΑΙΚΕΣ!#REF!)</f>
        <v>#REF!</v>
      </c>
      <c r="K44" s="5" t="e">
        <f>IF(ΓΥΝΑΙΚΕΣ!#REF!="","",ΓΥΝΑΙΚΕΣ!#REF!)</f>
        <v>#REF!</v>
      </c>
      <c r="L44" s="6" t="e">
        <f>IF(ΓΥΝΑΙΚΕΣ!#REF!="","",ΓΥΝΑΙΚΕΣ!#REF!)</f>
        <v>#REF!</v>
      </c>
      <c r="M44" s="13"/>
    </row>
    <row r="45" spans="1:13" ht="12.75">
      <c r="A45" s="67"/>
      <c r="B45" s="9" t="e">
        <f>IF(ΓΥΝΑΙΚΕΣ!#REF!="","",ΓΥΝΑΙΚΕΣ!#REF!)</f>
        <v>#REF!</v>
      </c>
      <c r="C45" s="11" t="e">
        <f>ΓΥΝΑΙΚΕΣ!#REF!</f>
        <v>#REF!</v>
      </c>
      <c r="D45" s="11"/>
      <c r="E45" s="11" t="e">
        <f>ΓΥΝΑΙΚΕΣ!#REF!</f>
        <v>#REF!</v>
      </c>
      <c r="F45" s="11" t="e">
        <f>ΓΥΝΑΙΚΕΣ!#REF!</f>
        <v>#REF!</v>
      </c>
      <c r="G45" s="11" t="e">
        <f>ΓΥΝΑΙΚΕΣ!#REF!</f>
        <v>#REF!</v>
      </c>
      <c r="H45" s="11"/>
      <c r="I45" s="11" t="e">
        <f>ΓΥΝΑΙΚΕΣ!#REF!</f>
        <v>#REF!</v>
      </c>
      <c r="J45" s="11"/>
      <c r="K45" s="11" t="e">
        <f>ΓΥΝΑΙΚΕΣ!#REF!</f>
        <v>#REF!</v>
      </c>
      <c r="L45" s="27" t="e">
        <f>ΓΥΝΑΙΚΕΣ!#REF!</f>
        <v>#REF!</v>
      </c>
      <c r="M45" s="12" t="e">
        <f>IF(IF(C45&lt;&gt;0,C45,0)+IF(E45&lt;&gt;0,E45,0)+IF(F45&lt;&gt;0,F45,0)+IF(G45&lt;&gt;0,G45,0)+IF(I45&lt;&gt;0,I45,0)+IF(K45&lt;&gt;0,K45,0)+IF(L45&lt;&gt;0,L45,0)&lt;&gt;0,IF(C45&lt;&gt;0,C45,0)+IF(E45&lt;&gt;0,E45,0)+IF(F45&lt;&gt;0,F45,0)+IF(G45&lt;&gt;0,G45,0)+IF(I45&lt;&gt;0,I45,0)+IF(K45&lt;&gt;0,K45,0)+IF(L45&lt;&gt;0,L45,0),"")</f>
        <v>#REF!</v>
      </c>
    </row>
    <row r="46" spans="1:13" ht="12.75">
      <c r="A46" s="66">
        <v>21</v>
      </c>
      <c r="B46" s="7" t="e">
        <f>IF(ΓΥΝΑΙΚΕΣ!#REF!="","",ΓΥΝΑΙΚΕΣ!#REF!)</f>
        <v>#REF!</v>
      </c>
      <c r="C46" s="5" t="e">
        <f>IF(ΓΥΝΑΙΚΕΣ!#REF!="","",ΓΥΝΑΙΚΕΣ!#REF!)</f>
        <v>#REF!</v>
      </c>
      <c r="D46" s="5" t="e">
        <f>IF(ΓΥΝΑΙΚΕΣ!#REF!="","",ΓΥΝΑΙΚΕΣ!#REF!)</f>
        <v>#REF!</v>
      </c>
      <c r="E46" s="5" t="e">
        <f>IF(ΓΥΝΑΙΚΕΣ!#REF!="","",ΓΥΝΑΙΚΕΣ!#REF!)</f>
        <v>#REF!</v>
      </c>
      <c r="F46" s="5" t="e">
        <f>IF(ΓΥΝΑΙΚΕΣ!#REF!="","",ΓΥΝΑΙΚΕΣ!#REF!)</f>
        <v>#REF!</v>
      </c>
      <c r="G46" s="5" t="e">
        <f>IF(ΓΥΝΑΙΚΕΣ!#REF!="","",ΓΥΝΑΙΚΕΣ!#REF!)</f>
        <v>#REF!</v>
      </c>
      <c r="H46" s="5" t="e">
        <f>IF(ΓΥΝΑΙΚΕΣ!#REF!="","",ΓΥΝΑΙΚΕΣ!#REF!)</f>
        <v>#REF!</v>
      </c>
      <c r="I46" s="5" t="e">
        <f>IF(ΓΥΝΑΙΚΕΣ!#REF!="","",ΓΥΝΑΙΚΕΣ!#REF!)</f>
        <v>#REF!</v>
      </c>
      <c r="J46" s="5" t="e">
        <f>IF(ΓΥΝΑΙΚΕΣ!#REF!="","",ΓΥΝΑΙΚΕΣ!#REF!)</f>
        <v>#REF!</v>
      </c>
      <c r="K46" s="5" t="e">
        <f>IF(ΓΥΝΑΙΚΕΣ!#REF!="","",ΓΥΝΑΙΚΕΣ!#REF!)</f>
        <v>#REF!</v>
      </c>
      <c r="L46" s="6" t="e">
        <f>IF(ΓΥΝΑΙΚΕΣ!#REF!="","",ΓΥΝΑΙΚΕΣ!#REF!)</f>
        <v>#REF!</v>
      </c>
      <c r="M46" s="13"/>
    </row>
    <row r="47" spans="1:13" ht="12.75">
      <c r="A47" s="67"/>
      <c r="B47" s="9" t="e">
        <f>IF(ΓΥΝΑΙΚΕΣ!#REF!="","",ΓΥΝΑΙΚΕΣ!#REF!)</f>
        <v>#REF!</v>
      </c>
      <c r="C47" s="11" t="e">
        <f>ΓΥΝΑΙΚΕΣ!#REF!</f>
        <v>#REF!</v>
      </c>
      <c r="D47" s="11"/>
      <c r="E47" s="11" t="e">
        <f>ΓΥΝΑΙΚΕΣ!#REF!</f>
        <v>#REF!</v>
      </c>
      <c r="F47" s="11" t="e">
        <f>ΓΥΝΑΙΚΕΣ!#REF!</f>
        <v>#REF!</v>
      </c>
      <c r="G47" s="11" t="e">
        <f>ΓΥΝΑΙΚΕΣ!#REF!</f>
        <v>#REF!</v>
      </c>
      <c r="H47" s="11"/>
      <c r="I47" s="11" t="e">
        <f>ΓΥΝΑΙΚΕΣ!#REF!</f>
        <v>#REF!</v>
      </c>
      <c r="J47" s="11"/>
      <c r="K47" s="11" t="e">
        <f>ΓΥΝΑΙΚΕΣ!#REF!</f>
        <v>#REF!</v>
      </c>
      <c r="L47" s="27" t="e">
        <f>ΓΥΝΑΙΚΕΣ!#REF!</f>
        <v>#REF!</v>
      </c>
      <c r="M47" s="12" t="e">
        <f>IF(IF(C47&lt;&gt;0,C47,0)+IF(E47&lt;&gt;0,E47,0)+IF(F47&lt;&gt;0,F47,0)+IF(G47&lt;&gt;0,G47,0)+IF(I47&lt;&gt;0,I47,0)+IF(K47&lt;&gt;0,K47,0)+IF(L47&lt;&gt;0,L47,0)&lt;&gt;0,IF(C47&lt;&gt;0,C47,0)+IF(E47&lt;&gt;0,E47,0)+IF(F47&lt;&gt;0,F47,0)+IF(G47&lt;&gt;0,G47,0)+IF(I47&lt;&gt;0,I47,0)+IF(K47&lt;&gt;0,K47,0)+IF(L47&lt;&gt;0,L47,0),"")</f>
        <v>#REF!</v>
      </c>
    </row>
    <row r="48" spans="1:13" ht="12.75">
      <c r="A48" s="66">
        <v>22</v>
      </c>
      <c r="B48" s="7" t="e">
        <f>IF(ΓΥΝΑΙΚΕΣ!#REF!="","",ΓΥΝΑΙΚΕΣ!#REF!)</f>
        <v>#REF!</v>
      </c>
      <c r="C48" s="5" t="e">
        <f>IF(ΓΥΝΑΙΚΕΣ!#REF!="","",ΓΥΝΑΙΚΕΣ!#REF!)</f>
        <v>#REF!</v>
      </c>
      <c r="D48" s="5" t="e">
        <f>IF(ΓΥΝΑΙΚΕΣ!#REF!="","",ΓΥΝΑΙΚΕΣ!#REF!)</f>
        <v>#REF!</v>
      </c>
      <c r="E48" s="5" t="e">
        <f>IF(ΓΥΝΑΙΚΕΣ!#REF!="","",ΓΥΝΑΙΚΕΣ!#REF!)</f>
        <v>#REF!</v>
      </c>
      <c r="F48" s="5" t="e">
        <f>IF(ΓΥΝΑΙΚΕΣ!#REF!="","",ΓΥΝΑΙΚΕΣ!#REF!)</f>
        <v>#REF!</v>
      </c>
      <c r="G48" s="5" t="e">
        <f>IF(ΓΥΝΑΙΚΕΣ!#REF!="","",ΓΥΝΑΙΚΕΣ!#REF!)</f>
        <v>#REF!</v>
      </c>
      <c r="H48" s="5" t="e">
        <f>IF(ΓΥΝΑΙΚΕΣ!#REF!="","",ΓΥΝΑΙΚΕΣ!#REF!)</f>
        <v>#REF!</v>
      </c>
      <c r="I48" s="5" t="e">
        <f>IF(ΓΥΝΑΙΚΕΣ!#REF!="","",ΓΥΝΑΙΚΕΣ!#REF!)</f>
        <v>#REF!</v>
      </c>
      <c r="J48" s="5" t="e">
        <f>IF(ΓΥΝΑΙΚΕΣ!#REF!="","",ΓΥΝΑΙΚΕΣ!#REF!)</f>
        <v>#REF!</v>
      </c>
      <c r="K48" s="5" t="e">
        <f>IF(ΓΥΝΑΙΚΕΣ!#REF!="","",ΓΥΝΑΙΚΕΣ!#REF!)</f>
        <v>#REF!</v>
      </c>
      <c r="L48" s="5" t="e">
        <f>IF(ΓΥΝΑΙΚΕΣ!#REF!="","",ΓΥΝΑΙΚΕΣ!#REF!)</f>
        <v>#REF!</v>
      </c>
      <c r="M48" s="5"/>
    </row>
    <row r="49" spans="1:13" ht="12.75">
      <c r="A49" s="67"/>
      <c r="B49" s="9" t="e">
        <f>IF(ΓΥΝΑΙΚΕΣ!#REF!="","",ΓΥΝΑΙΚΕΣ!#REF!)</f>
        <v>#REF!</v>
      </c>
      <c r="C49" s="11" t="e">
        <f>ΓΥΝΑΙΚΕΣ!#REF!</f>
        <v>#REF!</v>
      </c>
      <c r="D49" s="11"/>
      <c r="E49" s="11" t="e">
        <f>ΓΥΝΑΙΚΕΣ!#REF!</f>
        <v>#REF!</v>
      </c>
      <c r="F49" s="11" t="e">
        <f>ΓΥΝΑΙΚΕΣ!#REF!</f>
        <v>#REF!</v>
      </c>
      <c r="G49" s="11" t="e">
        <f>ΓΥΝΑΙΚΕΣ!#REF!</f>
        <v>#REF!</v>
      </c>
      <c r="H49" s="11"/>
      <c r="I49" s="11" t="e">
        <f>ΓΥΝΑΙΚΕΣ!#REF!</f>
        <v>#REF!</v>
      </c>
      <c r="J49" s="11"/>
      <c r="K49" s="11" t="e">
        <f>ΓΥΝΑΙΚΕΣ!#REF!</f>
        <v>#REF!</v>
      </c>
      <c r="L49" s="27" t="e">
        <f>ΓΥΝΑΙΚΕΣ!#REF!</f>
        <v>#REF!</v>
      </c>
      <c r="M49" s="12" t="e">
        <f>IF(IF(C49&lt;&gt;0,C49,0)+IF(E49&lt;&gt;0,E49,0)+IF(F49&lt;&gt;0,F49,0)+IF(G49&lt;&gt;0,G49,0)+IF(I49&lt;&gt;0,I49,0)+IF(K49&lt;&gt;0,K49,0)+IF(L49&lt;&gt;0,L49,0)&lt;&gt;0,IF(C49&lt;&gt;0,C49,0)+IF(E49&lt;&gt;0,E49,0)+IF(F49&lt;&gt;0,F49,0)+IF(G49&lt;&gt;0,G49,0)+IF(I49&lt;&gt;0,I49,0)+IF(K49&lt;&gt;0,K49,0)+IF(L49&lt;&gt;0,L49,0),"")</f>
        <v>#REF!</v>
      </c>
    </row>
  </sheetData>
  <sheetProtection/>
  <mergeCells count="22">
    <mergeCell ref="A44:A45"/>
    <mergeCell ref="A46:A47"/>
    <mergeCell ref="A48:A49"/>
    <mergeCell ref="A16:A17"/>
    <mergeCell ref="A18:A19"/>
    <mergeCell ref="A22:A23"/>
    <mergeCell ref="A24:A25"/>
    <mergeCell ref="A26:A27"/>
    <mergeCell ref="A40:A41"/>
    <mergeCell ref="A42:A43"/>
    <mergeCell ref="A6:A7"/>
    <mergeCell ref="A10:A11"/>
    <mergeCell ref="A12:A13"/>
    <mergeCell ref="A14:A15"/>
    <mergeCell ref="A8:A9"/>
    <mergeCell ref="A20:A21"/>
    <mergeCell ref="A38:A39"/>
    <mergeCell ref="A28:A29"/>
    <mergeCell ref="A30:A31"/>
    <mergeCell ref="A32:A33"/>
    <mergeCell ref="A34:A35"/>
    <mergeCell ref="A36:A37"/>
  </mergeCells>
  <printOptions horizontalCentered="1" verticalCentered="1"/>
  <pageMargins left="0.984251968503937" right="0.2755905511811024" top="0.3937007874015748" bottom="0.5511811023622047" header="0.31496062992125984" footer="0.43307086614173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 Endjärv</dc:creator>
  <cp:keywords/>
  <dc:description/>
  <cp:lastModifiedBy>ddepellas</cp:lastModifiedBy>
  <cp:lastPrinted>2017-05-28T12:55:33Z</cp:lastPrinted>
  <dcterms:created xsi:type="dcterms:W3CDTF">1999-09-22T13:06:05Z</dcterms:created>
  <dcterms:modified xsi:type="dcterms:W3CDTF">2017-05-28T13:25:51Z</dcterms:modified>
  <cp:category/>
  <cp:version/>
  <cp:contentType/>
  <cp:contentStatus/>
</cp:coreProperties>
</file>